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17235" windowHeight="11010" activeTab="2"/>
  </bookViews>
  <sheets>
    <sheet name="индикаторы 1" sheetId="1" r:id="rId1"/>
    <sheet name="Перечень 2" sheetId="5" r:id="rId2"/>
    <sheet name="План реализации 3" sheetId="6" r:id="rId3"/>
    <sheet name="Детальный план 4" sheetId="7" r:id="rId4"/>
  </sheets>
  <definedNames>
    <definedName name="_xlnm.Print_Titles" localSheetId="1">'Перечень 2'!$4:$6</definedName>
    <definedName name="_xlnm.Print_Area" localSheetId="1">'Перечень 2'!$A$1:$K$444</definedName>
  </definedNames>
  <calcPr calcId="145621"/>
</workbook>
</file>

<file path=xl/calcChain.xml><?xml version="1.0" encoding="utf-8"?>
<calcChain xmlns="http://schemas.openxmlformats.org/spreadsheetml/2006/main">
  <c r="I966" i="7" l="1"/>
  <c r="I965" i="7"/>
  <c r="I963" i="7" s="1"/>
  <c r="I964" i="7"/>
  <c r="M963" i="7"/>
  <c r="L963" i="7"/>
  <c r="K963" i="7"/>
  <c r="J963" i="7"/>
  <c r="I962" i="7"/>
  <c r="I961" i="7"/>
  <c r="I959" i="7" s="1"/>
  <c r="I960" i="7"/>
  <c r="M959" i="7"/>
  <c r="L959" i="7"/>
  <c r="K959" i="7"/>
  <c r="J959" i="7"/>
  <c r="I958" i="7"/>
  <c r="I957" i="7"/>
  <c r="I955" i="7" s="1"/>
  <c r="I956" i="7"/>
  <c r="M955" i="7"/>
  <c r="L955" i="7"/>
  <c r="K955" i="7"/>
  <c r="J955" i="7"/>
  <c r="I954" i="7"/>
  <c r="I953" i="7"/>
  <c r="I951" i="7" s="1"/>
  <c r="I952" i="7"/>
  <c r="M951" i="7"/>
  <c r="L951" i="7"/>
  <c r="K951" i="7"/>
  <c r="J951" i="7"/>
  <c r="M950" i="7"/>
  <c r="L950" i="7"/>
  <c r="K950" i="7"/>
  <c r="J950" i="7"/>
  <c r="I950" i="7"/>
  <c r="M949" i="7"/>
  <c r="M947" i="7" s="1"/>
  <c r="L949" i="7"/>
  <c r="K949" i="7"/>
  <c r="K947" i="7" s="1"/>
  <c r="J949" i="7"/>
  <c r="I949" i="7"/>
  <c r="M948" i="7"/>
  <c r="L948" i="7"/>
  <c r="K948" i="7"/>
  <c r="J948" i="7"/>
  <c r="J947" i="7" s="1"/>
  <c r="I948" i="7"/>
  <c r="I947" i="7"/>
  <c r="I946" i="7"/>
  <c r="I945" i="7"/>
  <c r="I944" i="7"/>
  <c r="M943" i="7"/>
  <c r="L943" i="7"/>
  <c r="K943" i="7"/>
  <c r="J943" i="7"/>
  <c r="I943" i="7"/>
  <c r="I942" i="7"/>
  <c r="I941" i="7"/>
  <c r="I940" i="7"/>
  <c r="M939" i="7"/>
  <c r="L939" i="7"/>
  <c r="K939" i="7"/>
  <c r="J939" i="7"/>
  <c r="I939" i="7"/>
  <c r="I938" i="7"/>
  <c r="I937" i="7"/>
  <c r="I933" i="7" s="1"/>
  <c r="I936" i="7"/>
  <c r="M934" i="7"/>
  <c r="M10" i="7" s="1"/>
  <c r="L934" i="7"/>
  <c r="K934" i="7"/>
  <c r="K10" i="7" s="1"/>
  <c r="J934" i="7"/>
  <c r="I934" i="7"/>
  <c r="M933" i="7"/>
  <c r="L933" i="7"/>
  <c r="L9" i="7" s="1"/>
  <c r="K933" i="7"/>
  <c r="J933" i="7"/>
  <c r="J931" i="7" s="1"/>
  <c r="M932" i="7"/>
  <c r="L932" i="7"/>
  <c r="K932" i="7"/>
  <c r="J932" i="7"/>
  <c r="I932" i="7"/>
  <c r="L931" i="7"/>
  <c r="I930" i="7"/>
  <c r="I929" i="7"/>
  <c r="I928" i="7"/>
  <c r="M927" i="7"/>
  <c r="L927" i="7"/>
  <c r="K927" i="7"/>
  <c r="J927" i="7"/>
  <c r="I926" i="7"/>
  <c r="I925" i="7"/>
  <c r="I924" i="7"/>
  <c r="I923" i="7" s="1"/>
  <c r="M923" i="7"/>
  <c r="L923" i="7"/>
  <c r="K923" i="7"/>
  <c r="J923" i="7"/>
  <c r="I922" i="7"/>
  <c r="I921" i="7"/>
  <c r="I920" i="7"/>
  <c r="I919" i="7" s="1"/>
  <c r="M919" i="7"/>
  <c r="L919" i="7"/>
  <c r="K919" i="7"/>
  <c r="J919" i="7"/>
  <c r="I918" i="7"/>
  <c r="I917" i="7"/>
  <c r="I916" i="7"/>
  <c r="M915" i="7"/>
  <c r="L915" i="7"/>
  <c r="K915" i="7"/>
  <c r="J915" i="7"/>
  <c r="I914" i="7"/>
  <c r="I913" i="7"/>
  <c r="I912" i="7"/>
  <c r="M911" i="7"/>
  <c r="L911" i="7"/>
  <c r="K911" i="7"/>
  <c r="J911" i="7"/>
  <c r="I910" i="7"/>
  <c r="I909" i="7"/>
  <c r="I908" i="7"/>
  <c r="I907" i="7" s="1"/>
  <c r="M907" i="7"/>
  <c r="L907" i="7"/>
  <c r="K907" i="7"/>
  <c r="J907" i="7"/>
  <c r="I906" i="7"/>
  <c r="I905" i="7"/>
  <c r="I904" i="7"/>
  <c r="I903" i="7" s="1"/>
  <c r="M903" i="7"/>
  <c r="L903" i="7"/>
  <c r="K903" i="7"/>
  <c r="J903" i="7"/>
  <c r="I902" i="7"/>
  <c r="I901" i="7"/>
  <c r="I900" i="7"/>
  <c r="M899" i="7"/>
  <c r="L899" i="7"/>
  <c r="K899" i="7"/>
  <c r="J899" i="7"/>
  <c r="I898" i="7"/>
  <c r="I894" i="7" s="1"/>
  <c r="I897" i="7"/>
  <c r="I896" i="7"/>
  <c r="M895" i="7"/>
  <c r="L895" i="7"/>
  <c r="K895" i="7"/>
  <c r="J895" i="7"/>
  <c r="M894" i="7"/>
  <c r="L894" i="7"/>
  <c r="K894" i="7"/>
  <c r="J894" i="7"/>
  <c r="M893" i="7"/>
  <c r="L893" i="7"/>
  <c r="K893" i="7"/>
  <c r="J893" i="7"/>
  <c r="I893" i="7"/>
  <c r="M892" i="7"/>
  <c r="M891" i="7" s="1"/>
  <c r="L892" i="7"/>
  <c r="K892" i="7"/>
  <c r="J892" i="7"/>
  <c r="L891" i="7"/>
  <c r="J891" i="7"/>
  <c r="I890" i="7"/>
  <c r="I889" i="7"/>
  <c r="I888" i="7"/>
  <c r="I886" i="7"/>
  <c r="I885" i="7"/>
  <c r="I884" i="7"/>
  <c r="I883" i="7" s="1"/>
  <c r="I882" i="7"/>
  <c r="I881" i="7"/>
  <c r="I880" i="7"/>
  <c r="I879" i="7" s="1"/>
  <c r="I878" i="7"/>
  <c r="I877" i="7"/>
  <c r="I876" i="7"/>
  <c r="I874" i="7"/>
  <c r="I873" i="7"/>
  <c r="I872" i="7"/>
  <c r="I870" i="7"/>
  <c r="I869" i="7"/>
  <c r="I868" i="7"/>
  <c r="I867" i="7" s="1"/>
  <c r="I866" i="7"/>
  <c r="I865" i="7"/>
  <c r="I864" i="7"/>
  <c r="I863" i="7" s="1"/>
  <c r="I862" i="7"/>
  <c r="I861" i="7"/>
  <c r="I860" i="7"/>
  <c r="I858" i="7"/>
  <c r="I857" i="7"/>
  <c r="I856" i="7"/>
  <c r="I854" i="7"/>
  <c r="I853" i="7"/>
  <c r="I852" i="7"/>
  <c r="I851" i="7" s="1"/>
  <c r="I850" i="7"/>
  <c r="I846" i="7" s="1"/>
  <c r="I849" i="7"/>
  <c r="I848" i="7"/>
  <c r="I847" i="7" s="1"/>
  <c r="M847" i="7"/>
  <c r="L847" i="7"/>
  <c r="K847" i="7"/>
  <c r="J847" i="7"/>
  <c r="M846" i="7"/>
  <c r="L846" i="7"/>
  <c r="K846" i="7"/>
  <c r="J846" i="7"/>
  <c r="M845" i="7"/>
  <c r="L845" i="7"/>
  <c r="K845" i="7"/>
  <c r="J845" i="7"/>
  <c r="I845" i="7"/>
  <c r="M844" i="7"/>
  <c r="L844" i="7"/>
  <c r="K844" i="7"/>
  <c r="K843" i="7" s="1"/>
  <c r="J844" i="7"/>
  <c r="L843" i="7"/>
  <c r="J843" i="7"/>
  <c r="I842" i="7"/>
  <c r="I841" i="7"/>
  <c r="I840" i="7"/>
  <c r="I839" i="7" s="1"/>
  <c r="M839" i="7"/>
  <c r="L839" i="7"/>
  <c r="K839" i="7"/>
  <c r="J839" i="7"/>
  <c r="I838" i="7"/>
  <c r="I837" i="7"/>
  <c r="I836" i="7"/>
  <c r="M835" i="7"/>
  <c r="L835" i="7"/>
  <c r="K835" i="7"/>
  <c r="J835" i="7"/>
  <c r="I834" i="7"/>
  <c r="I833" i="7"/>
  <c r="I832" i="7"/>
  <c r="M831" i="7"/>
  <c r="L831" i="7"/>
  <c r="K831" i="7"/>
  <c r="J831" i="7"/>
  <c r="I830" i="7"/>
  <c r="I829" i="7"/>
  <c r="I828" i="7"/>
  <c r="I827" i="7" s="1"/>
  <c r="M827" i="7"/>
  <c r="L827" i="7"/>
  <c r="K827" i="7"/>
  <c r="J827" i="7"/>
  <c r="I826" i="7"/>
  <c r="I822" i="7" s="1"/>
  <c r="I825" i="7"/>
  <c r="I824" i="7"/>
  <c r="I823" i="7" s="1"/>
  <c r="M823" i="7"/>
  <c r="L823" i="7"/>
  <c r="K823" i="7"/>
  <c r="J823" i="7"/>
  <c r="M822" i="7"/>
  <c r="L822" i="7"/>
  <c r="K822" i="7"/>
  <c r="J822" i="7"/>
  <c r="M821" i="7"/>
  <c r="L821" i="7"/>
  <c r="K821" i="7"/>
  <c r="J821" i="7"/>
  <c r="I821" i="7"/>
  <c r="M820" i="7"/>
  <c r="L820" i="7"/>
  <c r="K820" i="7"/>
  <c r="K819" i="7" s="1"/>
  <c r="J820" i="7"/>
  <c r="L819" i="7"/>
  <c r="J819" i="7"/>
  <c r="I818" i="7"/>
  <c r="I817" i="7"/>
  <c r="I816" i="7"/>
  <c r="I815" i="7" s="1"/>
  <c r="M815" i="7"/>
  <c r="L815" i="7"/>
  <c r="K815" i="7"/>
  <c r="J815" i="7"/>
  <c r="I814" i="7"/>
  <c r="I813" i="7"/>
  <c r="I812" i="7"/>
  <c r="M811" i="7"/>
  <c r="L811" i="7"/>
  <c r="K811" i="7"/>
  <c r="J811" i="7"/>
  <c r="I810" i="7"/>
  <c r="I809" i="7"/>
  <c r="I808" i="7"/>
  <c r="M807" i="7"/>
  <c r="L807" i="7"/>
  <c r="K807" i="7"/>
  <c r="J807" i="7"/>
  <c r="I806" i="7"/>
  <c r="I805" i="7"/>
  <c r="I804" i="7"/>
  <c r="I803" i="7" s="1"/>
  <c r="M803" i="7"/>
  <c r="L803" i="7"/>
  <c r="K803" i="7"/>
  <c r="J803" i="7"/>
  <c r="I802" i="7"/>
  <c r="I801" i="7"/>
  <c r="I800" i="7"/>
  <c r="I799" i="7" s="1"/>
  <c r="M799" i="7"/>
  <c r="L799" i="7"/>
  <c r="K799" i="7"/>
  <c r="J799" i="7"/>
  <c r="I798" i="7"/>
  <c r="I797" i="7"/>
  <c r="I796" i="7"/>
  <c r="M795" i="7"/>
  <c r="L795" i="7"/>
  <c r="K795" i="7"/>
  <c r="J795" i="7"/>
  <c r="I794" i="7"/>
  <c r="I793" i="7"/>
  <c r="I792" i="7"/>
  <c r="M791" i="7"/>
  <c r="L791" i="7"/>
  <c r="K791" i="7"/>
  <c r="J791" i="7"/>
  <c r="I790" i="7"/>
  <c r="I789" i="7"/>
  <c r="I788" i="7"/>
  <c r="I787" i="7" s="1"/>
  <c r="M787" i="7"/>
  <c r="L787" i="7"/>
  <c r="K787" i="7"/>
  <c r="J787" i="7"/>
  <c r="I786" i="7"/>
  <c r="I785" i="7"/>
  <c r="I784" i="7"/>
  <c r="I783" i="7" s="1"/>
  <c r="M783" i="7"/>
  <c r="L783" i="7"/>
  <c r="K783" i="7"/>
  <c r="J783" i="7"/>
  <c r="I782" i="7"/>
  <c r="I781" i="7"/>
  <c r="I780" i="7"/>
  <c r="M779" i="7"/>
  <c r="L779" i="7"/>
  <c r="K779" i="7"/>
  <c r="J779" i="7"/>
  <c r="I778" i="7"/>
  <c r="I777" i="7"/>
  <c r="I776" i="7"/>
  <c r="M775" i="7"/>
  <c r="L775" i="7"/>
  <c r="K775" i="7"/>
  <c r="J775" i="7"/>
  <c r="I774" i="7"/>
  <c r="I773" i="7"/>
  <c r="I772" i="7"/>
  <c r="I771" i="7" s="1"/>
  <c r="M771" i="7"/>
  <c r="L771" i="7"/>
  <c r="K771" i="7"/>
  <c r="J771" i="7"/>
  <c r="I770" i="7"/>
  <c r="I769" i="7"/>
  <c r="I768" i="7"/>
  <c r="I767" i="7" s="1"/>
  <c r="M767" i="7"/>
  <c r="L767" i="7"/>
  <c r="K767" i="7"/>
  <c r="J767" i="7"/>
  <c r="I766" i="7"/>
  <c r="I765" i="7"/>
  <c r="I764" i="7"/>
  <c r="M763" i="7"/>
  <c r="L763" i="7"/>
  <c r="K763" i="7"/>
  <c r="J763" i="7"/>
  <c r="I762" i="7"/>
  <c r="I761" i="7"/>
  <c r="I760" i="7"/>
  <c r="M759" i="7"/>
  <c r="L759" i="7"/>
  <c r="K759" i="7"/>
  <c r="J759" i="7"/>
  <c r="I758" i="7"/>
  <c r="I757" i="7"/>
  <c r="I756" i="7"/>
  <c r="I755" i="7" s="1"/>
  <c r="M755" i="7"/>
  <c r="L755" i="7"/>
  <c r="K755" i="7"/>
  <c r="J755" i="7"/>
  <c r="I754" i="7"/>
  <c r="I753" i="7"/>
  <c r="I752" i="7"/>
  <c r="I751" i="7" s="1"/>
  <c r="M751" i="7"/>
  <c r="L751" i="7"/>
  <c r="K751" i="7"/>
  <c r="J751" i="7"/>
  <c r="I750" i="7"/>
  <c r="I749" i="7"/>
  <c r="I748" i="7"/>
  <c r="M747" i="7"/>
  <c r="L747" i="7"/>
  <c r="K747" i="7"/>
  <c r="J747" i="7"/>
  <c r="I746" i="7"/>
  <c r="I745" i="7"/>
  <c r="I744" i="7"/>
  <c r="M743" i="7"/>
  <c r="L743" i="7"/>
  <c r="K743" i="7"/>
  <c r="J743" i="7"/>
  <c r="I742" i="7"/>
  <c r="I741" i="7"/>
  <c r="I740" i="7"/>
  <c r="I739" i="7" s="1"/>
  <c r="M739" i="7"/>
  <c r="L739" i="7"/>
  <c r="K739" i="7"/>
  <c r="J739" i="7"/>
  <c r="I738" i="7"/>
  <c r="I737" i="7"/>
  <c r="I736" i="7"/>
  <c r="I735" i="7" s="1"/>
  <c r="M735" i="7"/>
  <c r="L735" i="7"/>
  <c r="K735" i="7"/>
  <c r="J735" i="7"/>
  <c r="I734" i="7"/>
  <c r="I733" i="7"/>
  <c r="I732" i="7"/>
  <c r="M731" i="7"/>
  <c r="L731" i="7"/>
  <c r="K731" i="7"/>
  <c r="J731" i="7"/>
  <c r="I730" i="7"/>
  <c r="I729" i="7"/>
  <c r="I728" i="7"/>
  <c r="M727" i="7"/>
  <c r="L727" i="7"/>
  <c r="K727" i="7"/>
  <c r="J727" i="7"/>
  <c r="I726" i="7"/>
  <c r="I725" i="7"/>
  <c r="I724" i="7"/>
  <c r="I723" i="7" s="1"/>
  <c r="M723" i="7"/>
  <c r="L723" i="7"/>
  <c r="K723" i="7"/>
  <c r="J723" i="7"/>
  <c r="I722" i="7"/>
  <c r="I721" i="7"/>
  <c r="I720" i="7"/>
  <c r="I719" i="7" s="1"/>
  <c r="M719" i="7"/>
  <c r="L719" i="7"/>
  <c r="K719" i="7"/>
  <c r="J719" i="7"/>
  <c r="I718" i="7"/>
  <c r="I717" i="7"/>
  <c r="I716" i="7"/>
  <c r="M715" i="7"/>
  <c r="L715" i="7"/>
  <c r="K715" i="7"/>
  <c r="J715" i="7"/>
  <c r="I714" i="7"/>
  <c r="I713" i="7"/>
  <c r="I712" i="7"/>
  <c r="M711" i="7"/>
  <c r="L711" i="7"/>
  <c r="K711" i="7"/>
  <c r="J711" i="7"/>
  <c r="I710" i="7"/>
  <c r="I709" i="7"/>
  <c r="I708" i="7"/>
  <c r="I707" i="7" s="1"/>
  <c r="M707" i="7"/>
  <c r="L707" i="7"/>
  <c r="K707" i="7"/>
  <c r="J707" i="7"/>
  <c r="I706" i="7"/>
  <c r="I705" i="7"/>
  <c r="I704" i="7"/>
  <c r="I703" i="7" s="1"/>
  <c r="M703" i="7"/>
  <c r="L703" i="7"/>
  <c r="K703" i="7"/>
  <c r="J703" i="7"/>
  <c r="I702" i="7"/>
  <c r="I701" i="7"/>
  <c r="I700" i="7"/>
  <c r="M699" i="7"/>
  <c r="L699" i="7"/>
  <c r="K699" i="7"/>
  <c r="J699" i="7"/>
  <c r="I698" i="7"/>
  <c r="I697" i="7"/>
  <c r="I696" i="7"/>
  <c r="M695" i="7"/>
  <c r="L695" i="7"/>
  <c r="K695" i="7"/>
  <c r="J695" i="7"/>
  <c r="I694" i="7"/>
  <c r="I693" i="7"/>
  <c r="I692" i="7"/>
  <c r="I691" i="7" s="1"/>
  <c r="M691" i="7"/>
  <c r="L691" i="7"/>
  <c r="K691" i="7"/>
  <c r="J691" i="7"/>
  <c r="I690" i="7"/>
  <c r="I689" i="7"/>
  <c r="I688" i="7"/>
  <c r="I687" i="7" s="1"/>
  <c r="M687" i="7"/>
  <c r="L687" i="7"/>
  <c r="K687" i="7"/>
  <c r="J687" i="7"/>
  <c r="I686" i="7"/>
  <c r="I685" i="7"/>
  <c r="I684" i="7"/>
  <c r="M683" i="7"/>
  <c r="L683" i="7"/>
  <c r="K683" i="7"/>
  <c r="J683" i="7"/>
  <c r="I682" i="7"/>
  <c r="I681" i="7"/>
  <c r="I680" i="7"/>
  <c r="I678" i="7"/>
  <c r="I677" i="7"/>
  <c r="I673" i="7" s="1"/>
  <c r="I676" i="7"/>
  <c r="M675" i="7"/>
  <c r="L675" i="7"/>
  <c r="K675" i="7"/>
  <c r="K671" i="7" s="1"/>
  <c r="J675" i="7"/>
  <c r="M674" i="7"/>
  <c r="L674" i="7"/>
  <c r="K674" i="7"/>
  <c r="J674" i="7"/>
  <c r="M673" i="7"/>
  <c r="L673" i="7"/>
  <c r="K673" i="7"/>
  <c r="J673" i="7"/>
  <c r="M672" i="7"/>
  <c r="L672" i="7"/>
  <c r="K672" i="7"/>
  <c r="J672" i="7"/>
  <c r="M671" i="7"/>
  <c r="I670" i="7"/>
  <c r="I669" i="7"/>
  <c r="I668" i="7"/>
  <c r="I666" i="7"/>
  <c r="I665" i="7"/>
  <c r="I664" i="7"/>
  <c r="I662" i="7"/>
  <c r="I661" i="7"/>
  <c r="I660" i="7"/>
  <c r="I658" i="7"/>
  <c r="I657" i="7"/>
  <c r="I656" i="7"/>
  <c r="I654" i="7"/>
  <c r="I653" i="7"/>
  <c r="I652" i="7"/>
  <c r="I650" i="7"/>
  <c r="I649" i="7"/>
  <c r="I648" i="7"/>
  <c r="I646" i="7"/>
  <c r="I645" i="7"/>
  <c r="I644" i="7"/>
  <c r="I642" i="7"/>
  <c r="I641" i="7"/>
  <c r="I640" i="7"/>
  <c r="M639" i="7"/>
  <c r="L639" i="7"/>
  <c r="K639" i="7"/>
  <c r="J639" i="7"/>
  <c r="I638" i="7"/>
  <c r="I606" i="7" s="1"/>
  <c r="I637" i="7"/>
  <c r="I636" i="7"/>
  <c r="I604" i="7" s="1"/>
  <c r="I634" i="7"/>
  <c r="I633" i="7"/>
  <c r="I632" i="7"/>
  <c r="M631" i="7"/>
  <c r="L631" i="7"/>
  <c r="K631" i="7"/>
  <c r="J631" i="7"/>
  <c r="I631" i="7"/>
  <c r="I630" i="7"/>
  <c r="I629" i="7"/>
  <c r="I628" i="7"/>
  <c r="M627" i="7"/>
  <c r="L627" i="7"/>
  <c r="K627" i="7"/>
  <c r="J627" i="7"/>
  <c r="I627" i="7"/>
  <c r="I626" i="7"/>
  <c r="I625" i="7"/>
  <c r="I624" i="7"/>
  <c r="M623" i="7"/>
  <c r="L623" i="7"/>
  <c r="K623" i="7"/>
  <c r="J623" i="7"/>
  <c r="I623" i="7"/>
  <c r="I622" i="7"/>
  <c r="I621" i="7"/>
  <c r="I620" i="7"/>
  <c r="M619" i="7"/>
  <c r="L619" i="7"/>
  <c r="K619" i="7"/>
  <c r="J619" i="7"/>
  <c r="I619" i="7"/>
  <c r="I618" i="7"/>
  <c r="I617" i="7"/>
  <c r="I616" i="7"/>
  <c r="M615" i="7"/>
  <c r="L615" i="7"/>
  <c r="K615" i="7"/>
  <c r="J615" i="7"/>
  <c r="I615" i="7"/>
  <c r="I614" i="7"/>
  <c r="I613" i="7"/>
  <c r="I612" i="7"/>
  <c r="M611" i="7"/>
  <c r="L611" i="7"/>
  <c r="K611" i="7"/>
  <c r="J611" i="7"/>
  <c r="I611" i="7"/>
  <c r="I610" i="7"/>
  <c r="I609" i="7"/>
  <c r="I608" i="7"/>
  <c r="M607" i="7"/>
  <c r="L607" i="7"/>
  <c r="K607" i="7"/>
  <c r="J607" i="7"/>
  <c r="I607" i="7"/>
  <c r="M606" i="7"/>
  <c r="L606" i="7"/>
  <c r="K606" i="7"/>
  <c r="J606" i="7"/>
  <c r="M605" i="7"/>
  <c r="M603" i="7" s="1"/>
  <c r="L605" i="7"/>
  <c r="K605" i="7"/>
  <c r="J605" i="7"/>
  <c r="I605" i="7"/>
  <c r="I603" i="7" s="1"/>
  <c r="M604" i="7"/>
  <c r="L604" i="7"/>
  <c r="L603" i="7" s="1"/>
  <c r="K604" i="7"/>
  <c r="J604" i="7"/>
  <c r="J603" i="7" s="1"/>
  <c r="K603" i="7"/>
  <c r="I602" i="7"/>
  <c r="I601" i="7"/>
  <c r="I600" i="7"/>
  <c r="I598" i="7"/>
  <c r="I597" i="7"/>
  <c r="I596" i="7"/>
  <c r="I594" i="7"/>
  <c r="I593" i="7"/>
  <c r="I592" i="7"/>
  <c r="I590" i="7"/>
  <c r="I589" i="7"/>
  <c r="I588" i="7"/>
  <c r="I586" i="7"/>
  <c r="I585" i="7"/>
  <c r="I584" i="7"/>
  <c r="I582" i="7"/>
  <c r="I581" i="7"/>
  <c r="I580" i="7"/>
  <c r="I578" i="7"/>
  <c r="I577" i="7"/>
  <c r="I576" i="7"/>
  <c r="I574" i="7"/>
  <c r="I573" i="7"/>
  <c r="I572" i="7"/>
  <c r="M571" i="7"/>
  <c r="L571" i="7"/>
  <c r="K571" i="7"/>
  <c r="J571" i="7"/>
  <c r="I570" i="7"/>
  <c r="I569" i="7"/>
  <c r="I568" i="7"/>
  <c r="I567" i="7" s="1"/>
  <c r="M567" i="7"/>
  <c r="L567" i="7"/>
  <c r="K567" i="7"/>
  <c r="J567" i="7"/>
  <c r="I566" i="7"/>
  <c r="I565" i="7"/>
  <c r="I564" i="7"/>
  <c r="M563" i="7"/>
  <c r="L563" i="7"/>
  <c r="K563" i="7"/>
  <c r="J563" i="7"/>
  <c r="I562" i="7"/>
  <c r="I561" i="7"/>
  <c r="I560" i="7"/>
  <c r="M559" i="7"/>
  <c r="L559" i="7"/>
  <c r="K559" i="7"/>
  <c r="J559" i="7"/>
  <c r="I558" i="7"/>
  <c r="I557" i="7"/>
  <c r="I549" i="7" s="1"/>
  <c r="I556" i="7"/>
  <c r="M555" i="7"/>
  <c r="L555" i="7"/>
  <c r="K555" i="7"/>
  <c r="J555" i="7"/>
  <c r="I554" i="7"/>
  <c r="I550" i="7" s="1"/>
  <c r="I553" i="7"/>
  <c r="I552" i="7"/>
  <c r="I551" i="7" s="1"/>
  <c r="M551" i="7"/>
  <c r="L551" i="7"/>
  <c r="K551" i="7"/>
  <c r="J551" i="7"/>
  <c r="M550" i="7"/>
  <c r="L550" i="7"/>
  <c r="K550" i="7"/>
  <c r="J550" i="7"/>
  <c r="M549" i="7"/>
  <c r="L549" i="7"/>
  <c r="K549" i="7"/>
  <c r="J549" i="7"/>
  <c r="M548" i="7"/>
  <c r="L548" i="7"/>
  <c r="K548" i="7"/>
  <c r="J548" i="7"/>
  <c r="L547" i="7"/>
  <c r="K547" i="7"/>
  <c r="J547" i="7"/>
  <c r="I546" i="7"/>
  <c r="I545" i="7"/>
  <c r="I544" i="7"/>
  <c r="M543" i="7"/>
  <c r="L543" i="7"/>
  <c r="K543" i="7"/>
  <c r="J543" i="7"/>
  <c r="I542" i="7"/>
  <c r="I541" i="7"/>
  <c r="I540" i="7"/>
  <c r="I539" i="7" s="1"/>
  <c r="M539" i="7"/>
  <c r="L539" i="7"/>
  <c r="K539" i="7"/>
  <c r="J539" i="7"/>
  <c r="I538" i="7"/>
  <c r="I537" i="7"/>
  <c r="I536" i="7"/>
  <c r="M535" i="7"/>
  <c r="L535" i="7"/>
  <c r="K535" i="7"/>
  <c r="J535" i="7"/>
  <c r="I534" i="7"/>
  <c r="I518" i="7" s="1"/>
  <c r="I533" i="7"/>
  <c r="I532" i="7"/>
  <c r="M531" i="7"/>
  <c r="L531" i="7"/>
  <c r="K531" i="7"/>
  <c r="J531" i="7"/>
  <c r="I530" i="7"/>
  <c r="I529" i="7"/>
  <c r="I527" i="7" s="1"/>
  <c r="I528" i="7"/>
  <c r="M527" i="7"/>
  <c r="L527" i="7"/>
  <c r="K527" i="7"/>
  <c r="J527" i="7"/>
  <c r="I526" i="7"/>
  <c r="I525" i="7"/>
  <c r="I523" i="7" s="1"/>
  <c r="I524" i="7"/>
  <c r="M523" i="7"/>
  <c r="L523" i="7"/>
  <c r="K523" i="7"/>
  <c r="J523" i="7"/>
  <c r="I522" i="7"/>
  <c r="I521" i="7"/>
  <c r="I519" i="7" s="1"/>
  <c r="I520" i="7"/>
  <c r="M519" i="7"/>
  <c r="L519" i="7"/>
  <c r="K519" i="7"/>
  <c r="J519" i="7"/>
  <c r="M518" i="7"/>
  <c r="L518" i="7"/>
  <c r="K518" i="7"/>
  <c r="J518" i="7"/>
  <c r="M517" i="7"/>
  <c r="M515" i="7" s="1"/>
  <c r="L517" i="7"/>
  <c r="K517" i="7"/>
  <c r="J517" i="7"/>
  <c r="I517" i="7"/>
  <c r="M516" i="7"/>
  <c r="L516" i="7"/>
  <c r="L515" i="7" s="1"/>
  <c r="K516" i="7"/>
  <c r="J516" i="7"/>
  <c r="J515" i="7" s="1"/>
  <c r="K515" i="7"/>
  <c r="I514" i="7"/>
  <c r="I513" i="7"/>
  <c r="I511" i="7" s="1"/>
  <c r="I512" i="7"/>
  <c r="M511" i="7"/>
  <c r="L511" i="7"/>
  <c r="K511" i="7"/>
  <c r="J511" i="7"/>
  <c r="I510" i="7"/>
  <c r="I509" i="7"/>
  <c r="I507" i="7" s="1"/>
  <c r="I508" i="7"/>
  <c r="M507" i="7"/>
  <c r="L507" i="7"/>
  <c r="K507" i="7"/>
  <c r="J507" i="7"/>
  <c r="I506" i="7"/>
  <c r="I505" i="7"/>
  <c r="I503" i="7" s="1"/>
  <c r="I504" i="7"/>
  <c r="M503" i="7"/>
  <c r="L503" i="7"/>
  <c r="K503" i="7"/>
  <c r="J503" i="7"/>
  <c r="I502" i="7"/>
  <c r="I501" i="7"/>
  <c r="I499" i="7" s="1"/>
  <c r="I500" i="7"/>
  <c r="M499" i="7"/>
  <c r="L499" i="7"/>
  <c r="K499" i="7"/>
  <c r="J499" i="7"/>
  <c r="I498" i="7"/>
  <c r="I497" i="7"/>
  <c r="I495" i="7" s="1"/>
  <c r="I496" i="7"/>
  <c r="M495" i="7"/>
  <c r="L495" i="7"/>
  <c r="K495" i="7"/>
  <c r="J495" i="7"/>
  <c r="M494" i="7"/>
  <c r="L494" i="7"/>
  <c r="K494" i="7"/>
  <c r="J494" i="7"/>
  <c r="I494" i="7"/>
  <c r="M493" i="7"/>
  <c r="M491" i="7" s="1"/>
  <c r="L493" i="7"/>
  <c r="K493" i="7"/>
  <c r="J493" i="7"/>
  <c r="I493" i="7"/>
  <c r="I491" i="7" s="1"/>
  <c r="M492" i="7"/>
  <c r="L492" i="7"/>
  <c r="L491" i="7" s="1"/>
  <c r="K492" i="7"/>
  <c r="J492" i="7"/>
  <c r="J491" i="7" s="1"/>
  <c r="I492" i="7"/>
  <c r="K491" i="7"/>
  <c r="I490" i="7"/>
  <c r="I489" i="7"/>
  <c r="I487" i="7" s="1"/>
  <c r="I488" i="7"/>
  <c r="M487" i="7"/>
  <c r="L487" i="7"/>
  <c r="K487" i="7"/>
  <c r="J487" i="7"/>
  <c r="I486" i="7"/>
  <c r="I485" i="7"/>
  <c r="I483" i="7" s="1"/>
  <c r="I484" i="7"/>
  <c r="M483" i="7"/>
  <c r="L483" i="7"/>
  <c r="K483" i="7"/>
  <c r="J483" i="7"/>
  <c r="I482" i="7"/>
  <c r="I481" i="7"/>
  <c r="I479" i="7" s="1"/>
  <c r="I480" i="7"/>
  <c r="M479" i="7"/>
  <c r="L479" i="7"/>
  <c r="K479" i="7"/>
  <c r="J479" i="7"/>
  <c r="I478" i="7"/>
  <c r="I477" i="7"/>
  <c r="I475" i="7" s="1"/>
  <c r="I476" i="7"/>
  <c r="M475" i="7"/>
  <c r="L475" i="7"/>
  <c r="K475" i="7"/>
  <c r="J475" i="7"/>
  <c r="I474" i="7"/>
  <c r="I473" i="7"/>
  <c r="I471" i="7" s="1"/>
  <c r="I472" i="7"/>
  <c r="M471" i="7"/>
  <c r="L471" i="7"/>
  <c r="K471" i="7"/>
  <c r="J471" i="7"/>
  <c r="I470" i="7"/>
  <c r="I469" i="7"/>
  <c r="I467" i="7" s="1"/>
  <c r="I468" i="7"/>
  <c r="M467" i="7"/>
  <c r="L467" i="7"/>
  <c r="K467" i="7"/>
  <c r="J467" i="7"/>
  <c r="I466" i="7"/>
  <c r="I465" i="7"/>
  <c r="I463" i="7" s="1"/>
  <c r="I464" i="7"/>
  <c r="M463" i="7"/>
  <c r="L463" i="7"/>
  <c r="K463" i="7"/>
  <c r="J463" i="7"/>
  <c r="I462" i="7"/>
  <c r="I461" i="7"/>
  <c r="I459" i="7" s="1"/>
  <c r="I460" i="7"/>
  <c r="M459" i="7"/>
  <c r="L459" i="7"/>
  <c r="K459" i="7"/>
  <c r="J459" i="7"/>
  <c r="I458" i="7"/>
  <c r="I457" i="7"/>
  <c r="I455" i="7" s="1"/>
  <c r="I456" i="7"/>
  <c r="M455" i="7"/>
  <c r="L455" i="7"/>
  <c r="K455" i="7"/>
  <c r="J455" i="7"/>
  <c r="I454" i="7"/>
  <c r="I453" i="7"/>
  <c r="I451" i="7" s="1"/>
  <c r="I452" i="7"/>
  <c r="M451" i="7"/>
  <c r="L451" i="7"/>
  <c r="K451" i="7"/>
  <c r="J451" i="7"/>
  <c r="I450" i="7"/>
  <c r="I449" i="7"/>
  <c r="I447" i="7" s="1"/>
  <c r="I448" i="7"/>
  <c r="M447" i="7"/>
  <c r="L447" i="7"/>
  <c r="K447" i="7"/>
  <c r="J447" i="7"/>
  <c r="I446" i="7"/>
  <c r="I445" i="7"/>
  <c r="I443" i="7" s="1"/>
  <c r="I444" i="7"/>
  <c r="M443" i="7"/>
  <c r="L443" i="7"/>
  <c r="K443" i="7"/>
  <c r="J443" i="7"/>
  <c r="I442" i="7"/>
  <c r="I441" i="7"/>
  <c r="I439" i="7" s="1"/>
  <c r="I440" i="7"/>
  <c r="M439" i="7"/>
  <c r="L439" i="7"/>
  <c r="K439" i="7"/>
  <c r="J439" i="7"/>
  <c r="I438" i="7"/>
  <c r="I437" i="7"/>
  <c r="I435" i="7" s="1"/>
  <c r="I436" i="7"/>
  <c r="M435" i="7"/>
  <c r="L435" i="7"/>
  <c r="K435" i="7"/>
  <c r="J435" i="7"/>
  <c r="I434" i="7"/>
  <c r="I433" i="7"/>
  <c r="I431" i="7" s="1"/>
  <c r="I432" i="7"/>
  <c r="M431" i="7"/>
  <c r="L431" i="7"/>
  <c r="K431" i="7"/>
  <c r="J431" i="7"/>
  <c r="I430" i="7"/>
  <c r="I429" i="7"/>
  <c r="I427" i="7" s="1"/>
  <c r="I428" i="7"/>
  <c r="M427" i="7"/>
  <c r="L427" i="7"/>
  <c r="K427" i="7"/>
  <c r="J427" i="7"/>
  <c r="I426" i="7"/>
  <c r="I425" i="7"/>
  <c r="I423" i="7" s="1"/>
  <c r="I424" i="7"/>
  <c r="M423" i="7"/>
  <c r="L423" i="7"/>
  <c r="K423" i="7"/>
  <c r="J423" i="7"/>
  <c r="I422" i="7"/>
  <c r="I421" i="7"/>
  <c r="I419" i="7" s="1"/>
  <c r="I420" i="7"/>
  <c r="M419" i="7"/>
  <c r="L419" i="7"/>
  <c r="K419" i="7"/>
  <c r="J419" i="7"/>
  <c r="I418" i="7"/>
  <c r="I417" i="7"/>
  <c r="I415" i="7" s="1"/>
  <c r="I416" i="7"/>
  <c r="M415" i="7"/>
  <c r="L415" i="7"/>
  <c r="K415" i="7"/>
  <c r="J415" i="7"/>
  <c r="I414" i="7"/>
  <c r="I413" i="7"/>
  <c r="I411" i="7" s="1"/>
  <c r="I412" i="7"/>
  <c r="M411" i="7"/>
  <c r="L411" i="7"/>
  <c r="K411" i="7"/>
  <c r="J411" i="7"/>
  <c r="I410" i="7"/>
  <c r="I409" i="7"/>
  <c r="I407" i="7" s="1"/>
  <c r="I408" i="7"/>
  <c r="M407" i="7"/>
  <c r="L407" i="7"/>
  <c r="K407" i="7"/>
  <c r="J407" i="7"/>
  <c r="I406" i="7"/>
  <c r="I405" i="7"/>
  <c r="I403" i="7" s="1"/>
  <c r="I404" i="7"/>
  <c r="M403" i="7"/>
  <c r="L403" i="7"/>
  <c r="K403" i="7"/>
  <c r="J403" i="7"/>
  <c r="I402" i="7"/>
  <c r="I401" i="7"/>
  <c r="I399" i="7" s="1"/>
  <c r="I400" i="7"/>
  <c r="M399" i="7"/>
  <c r="L399" i="7"/>
  <c r="K399" i="7"/>
  <c r="J399" i="7"/>
  <c r="I398" i="7"/>
  <c r="I397" i="7"/>
  <c r="I395" i="7" s="1"/>
  <c r="I396" i="7"/>
  <c r="M395" i="7"/>
  <c r="L395" i="7"/>
  <c r="K395" i="7"/>
  <c r="J395" i="7"/>
  <c r="I394" i="7"/>
  <c r="I393" i="7"/>
  <c r="I391" i="7" s="1"/>
  <c r="I392" i="7"/>
  <c r="M391" i="7"/>
  <c r="L391" i="7"/>
  <c r="K391" i="7"/>
  <c r="J391" i="7"/>
  <c r="I390" i="7"/>
  <c r="I389" i="7"/>
  <c r="I387" i="7" s="1"/>
  <c r="I388" i="7"/>
  <c r="M387" i="7"/>
  <c r="L387" i="7"/>
  <c r="K387" i="7"/>
  <c r="J387" i="7"/>
  <c r="I386" i="7"/>
  <c r="I385" i="7"/>
  <c r="I383" i="7" s="1"/>
  <c r="I384" i="7"/>
  <c r="M383" i="7"/>
  <c r="L383" i="7"/>
  <c r="K383" i="7"/>
  <c r="J383" i="7"/>
  <c r="I382" i="7"/>
  <c r="I381" i="7"/>
  <c r="I379" i="7" s="1"/>
  <c r="I380" i="7"/>
  <c r="M379" i="7"/>
  <c r="L379" i="7"/>
  <c r="K379" i="7"/>
  <c r="J379" i="7"/>
  <c r="M378" i="7"/>
  <c r="L378" i="7"/>
  <c r="K378" i="7"/>
  <c r="J378" i="7"/>
  <c r="I378" i="7" s="1"/>
  <c r="M377" i="7"/>
  <c r="M375" i="7" s="1"/>
  <c r="L377" i="7"/>
  <c r="K377" i="7"/>
  <c r="J377" i="7"/>
  <c r="I377" i="7"/>
  <c r="M376" i="7"/>
  <c r="L376" i="7"/>
  <c r="L375" i="7" s="1"/>
  <c r="K376" i="7"/>
  <c r="J376" i="7"/>
  <c r="J375" i="7" s="1"/>
  <c r="I376" i="7"/>
  <c r="K375" i="7"/>
  <c r="I374" i="7"/>
  <c r="I373" i="7"/>
  <c r="I371" i="7" s="1"/>
  <c r="I372" i="7"/>
  <c r="M371" i="7"/>
  <c r="L371" i="7"/>
  <c r="K371" i="7"/>
  <c r="J371" i="7"/>
  <c r="I370" i="7"/>
  <c r="I369" i="7"/>
  <c r="I367" i="7" s="1"/>
  <c r="I368" i="7"/>
  <c r="M367" i="7"/>
  <c r="L367" i="7"/>
  <c r="K367" i="7"/>
  <c r="J367" i="7"/>
  <c r="I366" i="7"/>
  <c r="I365" i="7"/>
  <c r="I363" i="7" s="1"/>
  <c r="I364" i="7"/>
  <c r="M363" i="7"/>
  <c r="L363" i="7"/>
  <c r="K363" i="7"/>
  <c r="J363" i="7"/>
  <c r="I362" i="7"/>
  <c r="I361" i="7"/>
  <c r="I359" i="7" s="1"/>
  <c r="I360" i="7"/>
  <c r="M359" i="7"/>
  <c r="L359" i="7"/>
  <c r="K359" i="7"/>
  <c r="J359" i="7"/>
  <c r="I358" i="7"/>
  <c r="I357" i="7"/>
  <c r="I355" i="7" s="1"/>
  <c r="I356" i="7"/>
  <c r="M355" i="7"/>
  <c r="L355" i="7"/>
  <c r="K355" i="7"/>
  <c r="J355" i="7"/>
  <c r="I354" i="7"/>
  <c r="I353" i="7"/>
  <c r="I351" i="7" s="1"/>
  <c r="I352" i="7"/>
  <c r="M351" i="7"/>
  <c r="L351" i="7"/>
  <c r="K351" i="7"/>
  <c r="J351" i="7"/>
  <c r="I350" i="7"/>
  <c r="I349" i="7"/>
  <c r="I347" i="7" s="1"/>
  <c r="I348" i="7"/>
  <c r="M347" i="7"/>
  <c r="L347" i="7"/>
  <c r="K347" i="7"/>
  <c r="J347" i="7"/>
  <c r="I346" i="7"/>
  <c r="I345" i="7"/>
  <c r="I343" i="7" s="1"/>
  <c r="I344" i="7"/>
  <c r="M343" i="7"/>
  <c r="L343" i="7"/>
  <c r="K343" i="7"/>
  <c r="J343" i="7"/>
  <c r="I342" i="7"/>
  <c r="I341" i="7"/>
  <c r="I339" i="7" s="1"/>
  <c r="I340" i="7"/>
  <c r="M339" i="7"/>
  <c r="L339" i="7"/>
  <c r="K339" i="7"/>
  <c r="J339" i="7"/>
  <c r="I338" i="7"/>
  <c r="I337" i="7"/>
  <c r="I335" i="7" s="1"/>
  <c r="I336" i="7"/>
  <c r="M335" i="7"/>
  <c r="L335" i="7"/>
  <c r="K335" i="7"/>
  <c r="J335" i="7"/>
  <c r="I334" i="7"/>
  <c r="I333" i="7"/>
  <c r="I331" i="7" s="1"/>
  <c r="I332" i="7"/>
  <c r="M331" i="7"/>
  <c r="L331" i="7"/>
  <c r="K331" i="7"/>
  <c r="J331" i="7"/>
  <c r="I330" i="7"/>
  <c r="I329" i="7"/>
  <c r="I327" i="7" s="1"/>
  <c r="I328" i="7"/>
  <c r="M327" i="7"/>
  <c r="L327" i="7"/>
  <c r="K327" i="7"/>
  <c r="J327" i="7"/>
  <c r="I326" i="7"/>
  <c r="I325" i="7"/>
  <c r="I323" i="7" s="1"/>
  <c r="I324" i="7"/>
  <c r="M323" i="7"/>
  <c r="L323" i="7"/>
  <c r="K323" i="7"/>
  <c r="J323" i="7"/>
  <c r="I322" i="7"/>
  <c r="I321" i="7"/>
  <c r="I319" i="7" s="1"/>
  <c r="I320" i="7"/>
  <c r="M319" i="7"/>
  <c r="L319" i="7"/>
  <c r="K319" i="7"/>
  <c r="J319" i="7"/>
  <c r="I318" i="7"/>
  <c r="I317" i="7"/>
  <c r="I315" i="7" s="1"/>
  <c r="I316" i="7"/>
  <c r="M315" i="7"/>
  <c r="L315" i="7"/>
  <c r="K315" i="7"/>
  <c r="J315" i="7"/>
  <c r="I314" i="7"/>
  <c r="I313" i="7"/>
  <c r="I311" i="7" s="1"/>
  <c r="I312" i="7"/>
  <c r="M311" i="7"/>
  <c r="L311" i="7"/>
  <c r="K311" i="7"/>
  <c r="J311" i="7"/>
  <c r="I310" i="7"/>
  <c r="I309" i="7"/>
  <c r="I307" i="7" s="1"/>
  <c r="I308" i="7"/>
  <c r="M307" i="7"/>
  <c r="L307" i="7"/>
  <c r="K307" i="7"/>
  <c r="J307" i="7"/>
  <c r="I306" i="7"/>
  <c r="I305" i="7"/>
  <c r="I303" i="7" s="1"/>
  <c r="I304" i="7"/>
  <c r="M303" i="7"/>
  <c r="L303" i="7"/>
  <c r="K303" i="7"/>
  <c r="J303" i="7"/>
  <c r="M302" i="7"/>
  <c r="L302" i="7"/>
  <c r="K302" i="7"/>
  <c r="J302" i="7"/>
  <c r="I302" i="7"/>
  <c r="M301" i="7"/>
  <c r="M299" i="7" s="1"/>
  <c r="L301" i="7"/>
  <c r="K301" i="7"/>
  <c r="J301" i="7"/>
  <c r="I301" i="7"/>
  <c r="I299" i="7" s="1"/>
  <c r="M300" i="7"/>
  <c r="L300" i="7"/>
  <c r="L299" i="7" s="1"/>
  <c r="K300" i="7"/>
  <c r="J300" i="7"/>
  <c r="J299" i="7" s="1"/>
  <c r="I300" i="7"/>
  <c r="K299" i="7"/>
  <c r="I298" i="7"/>
  <c r="I297" i="7"/>
  <c r="I295" i="7" s="1"/>
  <c r="I296" i="7"/>
  <c r="M295" i="7"/>
  <c r="L295" i="7"/>
  <c r="K295" i="7"/>
  <c r="J295" i="7"/>
  <c r="I294" i="7"/>
  <c r="I293" i="7"/>
  <c r="I291" i="7" s="1"/>
  <c r="I292" i="7"/>
  <c r="M291" i="7"/>
  <c r="L291" i="7"/>
  <c r="K291" i="7"/>
  <c r="J291" i="7"/>
  <c r="I290" i="7"/>
  <c r="I289" i="7"/>
  <c r="I287" i="7" s="1"/>
  <c r="I288" i="7"/>
  <c r="M287" i="7"/>
  <c r="L287" i="7"/>
  <c r="K287" i="7"/>
  <c r="J287" i="7"/>
  <c r="I286" i="7"/>
  <c r="I285" i="7"/>
  <c r="I283" i="7" s="1"/>
  <c r="I284" i="7"/>
  <c r="M283" i="7"/>
  <c r="L283" i="7"/>
  <c r="K283" i="7"/>
  <c r="J283" i="7"/>
  <c r="I282" i="7"/>
  <c r="I281" i="7"/>
  <c r="I279" i="7" s="1"/>
  <c r="I280" i="7"/>
  <c r="M279" i="7"/>
  <c r="L279" i="7"/>
  <c r="K279" i="7"/>
  <c r="J279" i="7"/>
  <c r="I278" i="7"/>
  <c r="I277" i="7"/>
  <c r="I275" i="7" s="1"/>
  <c r="I276" i="7"/>
  <c r="M275" i="7"/>
  <c r="L275" i="7"/>
  <c r="K275" i="7"/>
  <c r="J275" i="7"/>
  <c r="I274" i="7"/>
  <c r="I273" i="7"/>
  <c r="I271" i="7" s="1"/>
  <c r="I272" i="7"/>
  <c r="M271" i="7"/>
  <c r="L271" i="7"/>
  <c r="K271" i="7"/>
  <c r="J271" i="7"/>
  <c r="I270" i="7"/>
  <c r="I269" i="7"/>
  <c r="I267" i="7" s="1"/>
  <c r="I268" i="7"/>
  <c r="M267" i="7"/>
  <c r="L267" i="7"/>
  <c r="K267" i="7"/>
  <c r="J267" i="7"/>
  <c r="I266" i="7"/>
  <c r="I265" i="7"/>
  <c r="I263" i="7" s="1"/>
  <c r="I264" i="7"/>
  <c r="M263" i="7"/>
  <c r="L263" i="7"/>
  <c r="K263" i="7"/>
  <c r="J263" i="7"/>
  <c r="I262" i="7"/>
  <c r="I261" i="7"/>
  <c r="I259" i="7" s="1"/>
  <c r="I260" i="7"/>
  <c r="M259" i="7"/>
  <c r="L259" i="7"/>
  <c r="K259" i="7"/>
  <c r="J259" i="7"/>
  <c r="I258" i="7"/>
  <c r="I257" i="7"/>
  <c r="I255" i="7" s="1"/>
  <c r="I256" i="7"/>
  <c r="M255" i="7"/>
  <c r="L255" i="7"/>
  <c r="K255" i="7"/>
  <c r="J255" i="7"/>
  <c r="I254" i="7"/>
  <c r="I253" i="7"/>
  <c r="I251" i="7" s="1"/>
  <c r="I252" i="7"/>
  <c r="M251" i="7"/>
  <c r="L251" i="7"/>
  <c r="K251" i="7"/>
  <c r="J251" i="7"/>
  <c r="I250" i="7"/>
  <c r="I249" i="7"/>
  <c r="I247" i="7" s="1"/>
  <c r="I248" i="7"/>
  <c r="M247" i="7"/>
  <c r="L247" i="7"/>
  <c r="K247" i="7"/>
  <c r="J247" i="7"/>
  <c r="I246" i="7"/>
  <c r="I245" i="7"/>
  <c r="I243" i="7" s="1"/>
  <c r="I244" i="7"/>
  <c r="M243" i="7"/>
  <c r="L243" i="7"/>
  <c r="K243" i="7"/>
  <c r="J243" i="7"/>
  <c r="I242" i="7"/>
  <c r="I241" i="7"/>
  <c r="I239" i="7" s="1"/>
  <c r="I240" i="7"/>
  <c r="M239" i="7"/>
  <c r="L239" i="7"/>
  <c r="K239" i="7"/>
  <c r="J239" i="7"/>
  <c r="I238" i="7"/>
  <c r="I237" i="7"/>
  <c r="I235" i="7" s="1"/>
  <c r="I236" i="7"/>
  <c r="M235" i="7"/>
  <c r="L235" i="7"/>
  <c r="K235" i="7"/>
  <c r="J235" i="7"/>
  <c r="I234" i="7"/>
  <c r="I233" i="7"/>
  <c r="I231" i="7" s="1"/>
  <c r="I232" i="7"/>
  <c r="M231" i="7"/>
  <c r="L231" i="7"/>
  <c r="K231" i="7"/>
  <c r="J231" i="7"/>
  <c r="I230" i="7"/>
  <c r="I229" i="7"/>
  <c r="I227" i="7" s="1"/>
  <c r="I228" i="7"/>
  <c r="M227" i="7"/>
  <c r="L227" i="7"/>
  <c r="K227" i="7"/>
  <c r="J227" i="7"/>
  <c r="I226" i="7"/>
  <c r="I225" i="7"/>
  <c r="I223" i="7" s="1"/>
  <c r="I224" i="7"/>
  <c r="M223" i="7"/>
  <c r="L223" i="7"/>
  <c r="K223" i="7"/>
  <c r="J223" i="7"/>
  <c r="I222" i="7"/>
  <c r="I221" i="7"/>
  <c r="I219" i="7" s="1"/>
  <c r="I220" i="7"/>
  <c r="M219" i="7"/>
  <c r="L219" i="7"/>
  <c r="K219" i="7"/>
  <c r="J219" i="7"/>
  <c r="I218" i="7"/>
  <c r="I217" i="7"/>
  <c r="I215" i="7" s="1"/>
  <c r="I216" i="7"/>
  <c r="M215" i="7"/>
  <c r="L215" i="7"/>
  <c r="K215" i="7"/>
  <c r="J215" i="7"/>
  <c r="I214" i="7"/>
  <c r="I213" i="7"/>
  <c r="I211" i="7" s="1"/>
  <c r="I212" i="7"/>
  <c r="M211" i="7"/>
  <c r="L211" i="7"/>
  <c r="K211" i="7"/>
  <c r="J211" i="7"/>
  <c r="I210" i="7"/>
  <c r="I209" i="7"/>
  <c r="I207" i="7" s="1"/>
  <c r="I208" i="7"/>
  <c r="M207" i="7"/>
  <c r="L207" i="7"/>
  <c r="K207" i="7"/>
  <c r="J207" i="7"/>
  <c r="I206" i="7"/>
  <c r="I205" i="7"/>
  <c r="I203" i="7" s="1"/>
  <c r="I204" i="7"/>
  <c r="M203" i="7"/>
  <c r="L203" i="7"/>
  <c r="K203" i="7"/>
  <c r="J203" i="7"/>
  <c r="I202" i="7"/>
  <c r="I201" i="7"/>
  <c r="I199" i="7" s="1"/>
  <c r="I200" i="7"/>
  <c r="M199" i="7"/>
  <c r="L199" i="7"/>
  <c r="K199" i="7"/>
  <c r="J199" i="7"/>
  <c r="I198" i="7"/>
  <c r="I197" i="7"/>
  <c r="I195" i="7" s="1"/>
  <c r="I196" i="7"/>
  <c r="M195" i="7"/>
  <c r="L195" i="7"/>
  <c r="K195" i="7"/>
  <c r="J195" i="7"/>
  <c r="I194" i="7"/>
  <c r="I193" i="7"/>
  <c r="I191" i="7" s="1"/>
  <c r="I192" i="7"/>
  <c r="M191" i="7"/>
  <c r="L191" i="7"/>
  <c r="K191" i="7"/>
  <c r="J191" i="7"/>
  <c r="I190" i="7"/>
  <c r="I189" i="7"/>
  <c r="I187" i="7" s="1"/>
  <c r="I188" i="7"/>
  <c r="M187" i="7"/>
  <c r="L187" i="7"/>
  <c r="K187" i="7"/>
  <c r="J187" i="7"/>
  <c r="I186" i="7"/>
  <c r="I185" i="7"/>
  <c r="I183" i="7" s="1"/>
  <c r="I184" i="7"/>
  <c r="M183" i="7"/>
  <c r="L183" i="7"/>
  <c r="K183" i="7"/>
  <c r="J183" i="7"/>
  <c r="I182" i="7"/>
  <c r="I181" i="7"/>
  <c r="I179" i="7" s="1"/>
  <c r="I180" i="7"/>
  <c r="M179" i="7"/>
  <c r="L179" i="7"/>
  <c r="K179" i="7"/>
  <c r="J179" i="7"/>
  <c r="I178" i="7"/>
  <c r="I177" i="7"/>
  <c r="I175" i="7" s="1"/>
  <c r="I176" i="7"/>
  <c r="M175" i="7"/>
  <c r="L175" i="7"/>
  <c r="K175" i="7"/>
  <c r="J175" i="7"/>
  <c r="I174" i="7"/>
  <c r="I173" i="7"/>
  <c r="I171" i="7" s="1"/>
  <c r="I172" i="7"/>
  <c r="M171" i="7"/>
  <c r="L171" i="7"/>
  <c r="K171" i="7"/>
  <c r="J171" i="7"/>
  <c r="I170" i="7"/>
  <c r="I169" i="7"/>
  <c r="I167" i="7" s="1"/>
  <c r="I168" i="7"/>
  <c r="M167" i="7"/>
  <c r="L167" i="7"/>
  <c r="K167" i="7"/>
  <c r="J167" i="7"/>
  <c r="I166" i="7"/>
  <c r="I165" i="7"/>
  <c r="I163" i="7" s="1"/>
  <c r="I164" i="7"/>
  <c r="M163" i="7"/>
  <c r="L163" i="7"/>
  <c r="K163" i="7"/>
  <c r="J163" i="7"/>
  <c r="I162" i="7"/>
  <c r="I161" i="7"/>
  <c r="I159" i="7" s="1"/>
  <c r="I160" i="7"/>
  <c r="M159" i="7"/>
  <c r="L159" i="7"/>
  <c r="K159" i="7"/>
  <c r="J159" i="7"/>
  <c r="I158" i="7"/>
  <c r="I157" i="7"/>
  <c r="I155" i="7" s="1"/>
  <c r="I156" i="7"/>
  <c r="M155" i="7"/>
  <c r="L155" i="7"/>
  <c r="K155" i="7"/>
  <c r="J155" i="7"/>
  <c r="M154" i="7"/>
  <c r="L154" i="7"/>
  <c r="K154" i="7"/>
  <c r="J154" i="7"/>
  <c r="I154" i="7"/>
  <c r="M153" i="7"/>
  <c r="M151" i="7" s="1"/>
  <c r="L153" i="7"/>
  <c r="K153" i="7"/>
  <c r="J153" i="7"/>
  <c r="I153" i="7"/>
  <c r="I151" i="7" s="1"/>
  <c r="M152" i="7"/>
  <c r="L152" i="7"/>
  <c r="L151" i="7" s="1"/>
  <c r="K152" i="7"/>
  <c r="J152" i="7"/>
  <c r="J151" i="7" s="1"/>
  <c r="I152" i="7"/>
  <c r="K151" i="7"/>
  <c r="I150" i="7"/>
  <c r="I149" i="7"/>
  <c r="I148" i="7"/>
  <c r="I146" i="7"/>
  <c r="I145" i="7"/>
  <c r="I144" i="7"/>
  <c r="I142" i="7"/>
  <c r="I141" i="7"/>
  <c r="I140" i="7"/>
  <c r="I138" i="7"/>
  <c r="I137" i="7"/>
  <c r="I136" i="7"/>
  <c r="I134" i="7"/>
  <c r="I133" i="7"/>
  <c r="I132" i="7"/>
  <c r="I130" i="7"/>
  <c r="I129" i="7"/>
  <c r="I128" i="7"/>
  <c r="I126" i="7"/>
  <c r="I125" i="7"/>
  <c r="I124" i="7"/>
  <c r="I122" i="7"/>
  <c r="I121" i="7"/>
  <c r="I120" i="7"/>
  <c r="I118" i="7"/>
  <c r="I117" i="7"/>
  <c r="I116" i="7"/>
  <c r="I114" i="7"/>
  <c r="I113" i="7"/>
  <c r="I112" i="7"/>
  <c r="I110" i="7"/>
  <c r="I109" i="7"/>
  <c r="I108" i="7"/>
  <c r="M107" i="7"/>
  <c r="L107" i="7"/>
  <c r="K107" i="7"/>
  <c r="J107" i="7"/>
  <c r="I107" i="7"/>
  <c r="I106" i="7"/>
  <c r="I105" i="7"/>
  <c r="I104" i="7"/>
  <c r="M103" i="7"/>
  <c r="L103" i="7"/>
  <c r="K103" i="7"/>
  <c r="J103" i="7"/>
  <c r="I103" i="7"/>
  <c r="I102" i="7"/>
  <c r="I101" i="7"/>
  <c r="I100" i="7"/>
  <c r="M99" i="7"/>
  <c r="L99" i="7"/>
  <c r="K99" i="7"/>
  <c r="J99" i="7"/>
  <c r="I99" i="7"/>
  <c r="I98" i="7"/>
  <c r="I97" i="7"/>
  <c r="I96" i="7"/>
  <c r="M95" i="7"/>
  <c r="L95" i="7"/>
  <c r="K95" i="7"/>
  <c r="J95" i="7"/>
  <c r="I95" i="7"/>
  <c r="I94" i="7"/>
  <c r="I93" i="7"/>
  <c r="I92" i="7"/>
  <c r="M91" i="7"/>
  <c r="L91" i="7"/>
  <c r="K91" i="7"/>
  <c r="J91" i="7"/>
  <c r="I91" i="7"/>
  <c r="I90" i="7"/>
  <c r="I89" i="7"/>
  <c r="I88" i="7"/>
  <c r="M87" i="7"/>
  <c r="L87" i="7"/>
  <c r="K87" i="7"/>
  <c r="J87" i="7"/>
  <c r="I87" i="7"/>
  <c r="I86" i="7"/>
  <c r="I85" i="7"/>
  <c r="I84" i="7"/>
  <c r="M83" i="7"/>
  <c r="L83" i="7"/>
  <c r="K83" i="7"/>
  <c r="J83" i="7"/>
  <c r="I83" i="7"/>
  <c r="I82" i="7"/>
  <c r="I81" i="7"/>
  <c r="I80" i="7"/>
  <c r="M79" i="7"/>
  <c r="L79" i="7"/>
  <c r="K79" i="7"/>
  <c r="J79" i="7"/>
  <c r="I79" i="7"/>
  <c r="I78" i="7"/>
  <c r="I77" i="7"/>
  <c r="I76" i="7"/>
  <c r="M75" i="7"/>
  <c r="L75" i="7"/>
  <c r="K75" i="7"/>
  <c r="J75" i="7"/>
  <c r="I75" i="7"/>
  <c r="I74" i="7"/>
  <c r="I73" i="7"/>
  <c r="I72" i="7"/>
  <c r="M71" i="7"/>
  <c r="L71" i="7"/>
  <c r="K71" i="7"/>
  <c r="J71" i="7"/>
  <c r="I71" i="7"/>
  <c r="I70" i="7"/>
  <c r="I69" i="7"/>
  <c r="I68" i="7"/>
  <c r="M67" i="7"/>
  <c r="L67" i="7"/>
  <c r="K67" i="7"/>
  <c r="J67" i="7"/>
  <c r="I67" i="7"/>
  <c r="I66" i="7"/>
  <c r="I65" i="7"/>
  <c r="I64" i="7"/>
  <c r="M63" i="7"/>
  <c r="L63" i="7"/>
  <c r="K63" i="7"/>
  <c r="J63" i="7"/>
  <c r="I63" i="7"/>
  <c r="I62" i="7"/>
  <c r="I61" i="7"/>
  <c r="I60" i="7"/>
  <c r="M59" i="7"/>
  <c r="L59" i="7"/>
  <c r="K59" i="7"/>
  <c r="J59" i="7"/>
  <c r="I59" i="7"/>
  <c r="I58" i="7"/>
  <c r="I57" i="7"/>
  <c r="I56" i="7"/>
  <c r="M55" i="7"/>
  <c r="L55" i="7"/>
  <c r="K55" i="7"/>
  <c r="J55" i="7"/>
  <c r="I55" i="7"/>
  <c r="I54" i="7"/>
  <c r="I53" i="7"/>
  <c r="I52" i="7"/>
  <c r="M51" i="7"/>
  <c r="L51" i="7"/>
  <c r="K51" i="7"/>
  <c r="J51" i="7"/>
  <c r="I51" i="7"/>
  <c r="M50" i="7"/>
  <c r="L50" i="7"/>
  <c r="K50" i="7"/>
  <c r="J50" i="7"/>
  <c r="I50" i="7"/>
  <c r="M49" i="7"/>
  <c r="L49" i="7"/>
  <c r="K49" i="7"/>
  <c r="K47" i="7" s="1"/>
  <c r="J49" i="7"/>
  <c r="I49" i="7"/>
  <c r="M48" i="7"/>
  <c r="L48" i="7"/>
  <c r="L47" i="7" s="1"/>
  <c r="K48" i="7"/>
  <c r="J48" i="7"/>
  <c r="J47" i="7" s="1"/>
  <c r="I48" i="7"/>
  <c r="M47" i="7"/>
  <c r="I47" i="7"/>
  <c r="I46" i="7"/>
  <c r="I45" i="7"/>
  <c r="I44" i="7"/>
  <c r="M43" i="7"/>
  <c r="L43" i="7"/>
  <c r="K43" i="7"/>
  <c r="J43" i="7"/>
  <c r="I43" i="7"/>
  <c r="I42" i="7"/>
  <c r="I41" i="7"/>
  <c r="I40" i="7"/>
  <c r="M39" i="7"/>
  <c r="L39" i="7"/>
  <c r="K39" i="7"/>
  <c r="J39" i="7"/>
  <c r="I39" i="7"/>
  <c r="I38" i="7"/>
  <c r="I37" i="7"/>
  <c r="I36" i="7"/>
  <c r="M35" i="7"/>
  <c r="L35" i="7"/>
  <c r="K35" i="7"/>
  <c r="J35" i="7"/>
  <c r="I35" i="7"/>
  <c r="I34" i="7"/>
  <c r="I33" i="7"/>
  <c r="I32" i="7"/>
  <c r="M31" i="7"/>
  <c r="L31" i="7"/>
  <c r="K31" i="7"/>
  <c r="J31" i="7"/>
  <c r="I31" i="7"/>
  <c r="M30" i="7"/>
  <c r="L30" i="7"/>
  <c r="I30" i="7" s="1"/>
  <c r="M29" i="7"/>
  <c r="I29" i="7" s="1"/>
  <c r="I9" i="7" s="1"/>
  <c r="L29" i="7"/>
  <c r="M28" i="7"/>
  <c r="L28" i="7"/>
  <c r="L27" i="7" s="1"/>
  <c r="K28" i="7"/>
  <c r="J28" i="7"/>
  <c r="I28" i="7" s="1"/>
  <c r="M27" i="7"/>
  <c r="K27" i="7"/>
  <c r="I26" i="7"/>
  <c r="I25" i="7"/>
  <c r="I24" i="7"/>
  <c r="M23" i="7"/>
  <c r="L23" i="7"/>
  <c r="K23" i="7"/>
  <c r="J23" i="7"/>
  <c r="I23" i="7"/>
  <c r="I22" i="7"/>
  <c r="I21" i="7"/>
  <c r="I20" i="7"/>
  <c r="M19" i="7"/>
  <c r="L19" i="7"/>
  <c r="K19" i="7"/>
  <c r="J19" i="7"/>
  <c r="I19" i="7"/>
  <c r="I18" i="7"/>
  <c r="I17" i="7"/>
  <c r="I16" i="7"/>
  <c r="M15" i="7"/>
  <c r="L15" i="7"/>
  <c r="K15" i="7"/>
  <c r="J15" i="7"/>
  <c r="I15" i="7"/>
  <c r="M14" i="7"/>
  <c r="L14" i="7"/>
  <c r="K14" i="7"/>
  <c r="J14" i="7"/>
  <c r="I14" i="7"/>
  <c r="M13" i="7"/>
  <c r="L13" i="7"/>
  <c r="K13" i="7"/>
  <c r="K11" i="7" s="1"/>
  <c r="J13" i="7"/>
  <c r="I13" i="7"/>
  <c r="M12" i="7"/>
  <c r="L12" i="7"/>
  <c r="L11" i="7" s="1"/>
  <c r="K12" i="7"/>
  <c r="J12" i="7"/>
  <c r="J11" i="7" s="1"/>
  <c r="I12" i="7"/>
  <c r="M11" i="7"/>
  <c r="I11" i="7"/>
  <c r="L10" i="7"/>
  <c r="J10" i="7"/>
  <c r="K9" i="7"/>
  <c r="M8" i="7"/>
  <c r="L8" i="7"/>
  <c r="K8" i="7"/>
  <c r="J8" i="7"/>
  <c r="F430" i="5"/>
  <c r="D430" i="5"/>
  <c r="H429" i="5"/>
  <c r="G429" i="5"/>
  <c r="F429" i="5"/>
  <c r="E429" i="5"/>
  <c r="E430" i="5" s="1"/>
  <c r="D429" i="5"/>
  <c r="H419" i="5"/>
  <c r="G419" i="5"/>
  <c r="F419" i="5"/>
  <c r="E419" i="5"/>
  <c r="D418" i="5"/>
  <c r="D417" i="5"/>
  <c r="D416" i="5"/>
  <c r="D414" i="5"/>
  <c r="D419" i="5" s="1"/>
  <c r="D413" i="5"/>
  <c r="D412" i="5"/>
  <c r="D410" i="5"/>
  <c r="D409" i="5"/>
  <c r="D407" i="5"/>
  <c r="D406" i="5"/>
  <c r="D404" i="5"/>
  <c r="D403" i="5"/>
  <c r="H399" i="5"/>
  <c r="G399" i="5"/>
  <c r="F399" i="5"/>
  <c r="E399" i="5"/>
  <c r="D399" i="5"/>
  <c r="D398" i="5"/>
  <c r="D397" i="5"/>
  <c r="H395" i="5"/>
  <c r="G395" i="5"/>
  <c r="G400" i="5" s="1"/>
  <c r="F395" i="5"/>
  <c r="E395" i="5"/>
  <c r="E400" i="5" s="1"/>
  <c r="D393" i="5"/>
  <c r="D395" i="5" s="1"/>
  <c r="D392" i="5"/>
  <c r="H390" i="5"/>
  <c r="H400" i="5" s="1"/>
  <c r="G390" i="5"/>
  <c r="F390" i="5"/>
  <c r="F400" i="5" s="1"/>
  <c r="E390" i="5"/>
  <c r="D389" i="5"/>
  <c r="D388" i="5"/>
  <c r="D390" i="5" s="1"/>
  <c r="D400" i="5" s="1"/>
  <c r="D387" i="5"/>
  <c r="D384" i="5"/>
  <c r="E368" i="5"/>
  <c r="H367" i="5"/>
  <c r="G367" i="5"/>
  <c r="F367" i="5"/>
  <c r="F368" i="5" s="1"/>
  <c r="E367" i="5"/>
  <c r="D367" i="5"/>
  <c r="D368" i="5" s="1"/>
  <c r="G360" i="5"/>
  <c r="E360" i="5"/>
  <c r="H359" i="5"/>
  <c r="G359" i="5"/>
  <c r="F359" i="5"/>
  <c r="E359" i="5"/>
  <c r="D358" i="5"/>
  <c r="D357" i="5"/>
  <c r="D356" i="5"/>
  <c r="D355" i="5"/>
  <c r="D359" i="5" s="1"/>
  <c r="D354" i="5"/>
  <c r="D353" i="5"/>
  <c r="D352" i="5"/>
  <c r="H350" i="5"/>
  <c r="G350" i="5"/>
  <c r="F350" i="5"/>
  <c r="E350" i="5"/>
  <c r="D350" i="5"/>
  <c r="D348" i="5"/>
  <c r="D347" i="5"/>
  <c r="D344" i="5"/>
  <c r="H342" i="5"/>
  <c r="G342" i="5"/>
  <c r="F342" i="5"/>
  <c r="E342" i="5"/>
  <c r="D341" i="5"/>
  <c r="D340" i="5"/>
  <c r="D339" i="5"/>
  <c r="D338" i="5"/>
  <c r="D337" i="5"/>
  <c r="D336" i="5"/>
  <c r="D335" i="5"/>
  <c r="D334" i="5"/>
  <c r="D342" i="5" s="1"/>
  <c r="D333" i="5"/>
  <c r="D332" i="5"/>
  <c r="D331" i="5"/>
  <c r="H329" i="5"/>
  <c r="H360" i="5" s="1"/>
  <c r="G329" i="5"/>
  <c r="F329" i="5"/>
  <c r="F360" i="5" s="1"/>
  <c r="E329" i="5"/>
  <c r="D328" i="5"/>
  <c r="D327" i="5"/>
  <c r="D326" i="5"/>
  <c r="D325" i="5"/>
  <c r="D324" i="5"/>
  <c r="D323" i="5"/>
  <c r="D322" i="5"/>
  <c r="D320" i="5"/>
  <c r="D319" i="5"/>
  <c r="D317" i="5"/>
  <c r="D316" i="5"/>
  <c r="D315" i="5"/>
  <c r="D329" i="5" s="1"/>
  <c r="D360" i="5" s="1"/>
  <c r="D314" i="5"/>
  <c r="D313" i="5"/>
  <c r="D312" i="5"/>
  <c r="H310" i="5"/>
  <c r="G310" i="5"/>
  <c r="F310" i="5"/>
  <c r="E310" i="5"/>
  <c r="D310" i="5"/>
  <c r="D309" i="5"/>
  <c r="D308" i="5"/>
  <c r="D307" i="5"/>
  <c r="G295" i="5"/>
  <c r="G296" i="5" s="1"/>
  <c r="F295" i="5"/>
  <c r="F296" i="5" s="1"/>
  <c r="E295" i="5"/>
  <c r="E296" i="5" s="1"/>
  <c r="D293" i="5"/>
  <c r="D292" i="5"/>
  <c r="D291" i="5"/>
  <c r="D290" i="5"/>
  <c r="D289" i="5"/>
  <c r="D288" i="5"/>
  <c r="D287" i="5"/>
  <c r="D295" i="5" s="1"/>
  <c r="D296" i="5" s="1"/>
  <c r="H278" i="5"/>
  <c r="G278" i="5"/>
  <c r="F278" i="5"/>
  <c r="E278" i="5"/>
  <c r="D278" i="5"/>
  <c r="H277" i="5"/>
  <c r="G277" i="5"/>
  <c r="F277" i="5"/>
  <c r="E277" i="5"/>
  <c r="D277" i="5"/>
  <c r="D273" i="5"/>
  <c r="H269" i="5"/>
  <c r="D269" i="5"/>
  <c r="H265" i="5"/>
  <c r="D265" i="5"/>
  <c r="D270" i="5" s="1"/>
  <c r="H261" i="5"/>
  <c r="H270" i="5" s="1"/>
  <c r="D261" i="5"/>
  <c r="F256" i="5"/>
  <c r="H255" i="5"/>
  <c r="G255" i="5"/>
  <c r="G256" i="5" s="1"/>
  <c r="F255" i="5"/>
  <c r="E255" i="5"/>
  <c r="D255" i="5"/>
  <c r="H251" i="5"/>
  <c r="H256" i="5" s="1"/>
  <c r="G251" i="5"/>
  <c r="F251" i="5"/>
  <c r="E251" i="5"/>
  <c r="E256" i="5" s="1"/>
  <c r="D251" i="5"/>
  <c r="H248" i="5"/>
  <c r="G248" i="5"/>
  <c r="F248" i="5"/>
  <c r="E248" i="5"/>
  <c r="D247" i="5"/>
  <c r="D246" i="5"/>
  <c r="D248" i="5" s="1"/>
  <c r="H243" i="5"/>
  <c r="G243" i="5"/>
  <c r="F243" i="5"/>
  <c r="E243" i="5"/>
  <c r="D242" i="5"/>
  <c r="D241" i="5"/>
  <c r="D240" i="5"/>
  <c r="D239" i="5"/>
  <c r="D238" i="5"/>
  <c r="D243" i="5" s="1"/>
  <c r="H236" i="5"/>
  <c r="G236" i="5"/>
  <c r="F236" i="5"/>
  <c r="E236" i="5"/>
  <c r="D234" i="5"/>
  <c r="D233" i="5"/>
  <c r="D232" i="5"/>
  <c r="D231" i="5"/>
  <c r="D230" i="5"/>
  <c r="D236" i="5" s="1"/>
  <c r="D229" i="5"/>
  <c r="H227" i="5"/>
  <c r="H437" i="5" s="1"/>
  <c r="G227" i="5"/>
  <c r="F227" i="5"/>
  <c r="F244" i="5" s="1"/>
  <c r="E227" i="5"/>
  <c r="D226" i="5"/>
  <c r="D224" i="5"/>
  <c r="D223" i="5"/>
  <c r="D222" i="5"/>
  <c r="D221" i="5"/>
  <c r="D220" i="5"/>
  <c r="D227" i="5" s="1"/>
  <c r="H218" i="5"/>
  <c r="G218" i="5"/>
  <c r="G244" i="5" s="1"/>
  <c r="F218" i="5"/>
  <c r="E218" i="5"/>
  <c r="E244" i="5" s="1"/>
  <c r="D217" i="5"/>
  <c r="D214" i="5"/>
  <c r="D213" i="5"/>
  <c r="D212" i="5"/>
  <c r="D211" i="5"/>
  <c r="D210" i="5"/>
  <c r="D209" i="5"/>
  <c r="D208" i="5"/>
  <c r="D207" i="5"/>
  <c r="D206" i="5"/>
  <c r="D205" i="5"/>
  <c r="D204" i="5"/>
  <c r="D218" i="5" s="1"/>
  <c r="D244" i="5" s="1"/>
  <c r="H202" i="5"/>
  <c r="G202" i="5"/>
  <c r="F202" i="5"/>
  <c r="E202" i="5"/>
  <c r="D201" i="5"/>
  <c r="D200" i="5"/>
  <c r="D202" i="5" s="1"/>
  <c r="E198" i="5"/>
  <c r="H197" i="5"/>
  <c r="G197" i="5"/>
  <c r="F197" i="5"/>
  <c r="F198" i="5" s="1"/>
  <c r="E197" i="5"/>
  <c r="D196" i="5"/>
  <c r="D195" i="5"/>
  <c r="D194" i="5"/>
  <c r="D193" i="5"/>
  <c r="D197" i="5" s="1"/>
  <c r="H191" i="5"/>
  <c r="H198" i="5" s="1"/>
  <c r="G191" i="5"/>
  <c r="G198" i="5" s="1"/>
  <c r="F191" i="5"/>
  <c r="E191" i="5"/>
  <c r="E436" i="5" s="1"/>
  <c r="D190" i="5"/>
  <c r="D189" i="5"/>
  <c r="D188" i="5"/>
  <c r="D187" i="5"/>
  <c r="D186" i="5"/>
  <c r="D185" i="5"/>
  <c r="D184" i="5"/>
  <c r="D183" i="5"/>
  <c r="D182" i="5"/>
  <c r="D191" i="5" s="1"/>
  <c r="D198" i="5" s="1"/>
  <c r="D181" i="5"/>
  <c r="H174" i="5"/>
  <c r="G174" i="5"/>
  <c r="F174" i="5"/>
  <c r="E174" i="5"/>
  <c r="D173" i="5"/>
  <c r="D172" i="5"/>
  <c r="D171" i="5"/>
  <c r="D170" i="5"/>
  <c r="D174" i="5" s="1"/>
  <c r="H168" i="5"/>
  <c r="G168" i="5"/>
  <c r="F168" i="5"/>
  <c r="E168" i="5"/>
  <c r="D165" i="5"/>
  <c r="D164" i="5"/>
  <c r="D163" i="5"/>
  <c r="D161" i="5"/>
  <c r="D168" i="5" s="1"/>
  <c r="D160" i="5"/>
  <c r="D159" i="5"/>
  <c r="H157" i="5"/>
  <c r="G157" i="5"/>
  <c r="G175" i="5" s="1"/>
  <c r="F157" i="5"/>
  <c r="E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57" i="5" s="1"/>
  <c r="H142" i="5"/>
  <c r="H175" i="5" s="1"/>
  <c r="G142" i="5"/>
  <c r="F142" i="5"/>
  <c r="F175" i="5" s="1"/>
  <c r="E142" i="5"/>
  <c r="E175" i="5" s="1"/>
  <c r="D141" i="5"/>
  <c r="D140" i="5"/>
  <c r="D139" i="5"/>
  <c r="D138" i="5"/>
  <c r="D137" i="5"/>
  <c r="D136" i="5"/>
  <c r="D135" i="5"/>
  <c r="D134" i="5"/>
  <c r="D133" i="5"/>
  <c r="D132" i="5"/>
  <c r="D131" i="5"/>
  <c r="D130" i="5"/>
  <c r="D142" i="5" s="1"/>
  <c r="H126" i="5"/>
  <c r="G126" i="5"/>
  <c r="F126" i="5"/>
  <c r="E126" i="5"/>
  <c r="D125" i="5"/>
  <c r="D124" i="5"/>
  <c r="D123" i="5"/>
  <c r="D122" i="5"/>
  <c r="D121" i="5"/>
  <c r="D126" i="5" s="1"/>
  <c r="H107" i="5"/>
  <c r="H439" i="5" s="1"/>
  <c r="G107" i="5"/>
  <c r="G439" i="5" s="1"/>
  <c r="F107" i="5"/>
  <c r="F439" i="5" s="1"/>
  <c r="E107" i="5"/>
  <c r="E439" i="5" s="1"/>
  <c r="D106" i="5"/>
  <c r="D105" i="5"/>
  <c r="D104" i="5"/>
  <c r="D103" i="5"/>
  <c r="D102" i="5"/>
  <c r="D101" i="5"/>
  <c r="D100" i="5"/>
  <c r="D99" i="5"/>
  <c r="D107" i="5" s="1"/>
  <c r="D439" i="5" s="1"/>
  <c r="D98" i="5"/>
  <c r="D97" i="5"/>
  <c r="H95" i="5"/>
  <c r="H438" i="5" s="1"/>
  <c r="G95" i="5"/>
  <c r="G438" i="5" s="1"/>
  <c r="F95" i="5"/>
  <c r="F438" i="5" s="1"/>
  <c r="E95" i="5"/>
  <c r="E438" i="5" s="1"/>
  <c r="D93" i="5"/>
  <c r="D92" i="5"/>
  <c r="D91" i="5"/>
  <c r="D90" i="5"/>
  <c r="D89" i="5"/>
  <c r="D88" i="5"/>
  <c r="D87" i="5"/>
  <c r="D86" i="5"/>
  <c r="D85" i="5"/>
  <c r="D84" i="5"/>
  <c r="D83" i="5"/>
  <c r="D95" i="5" s="1"/>
  <c r="H81" i="5"/>
  <c r="G81" i="5"/>
  <c r="G108" i="5" s="1"/>
  <c r="F81" i="5"/>
  <c r="E81" i="5"/>
  <c r="E108" i="5" s="1"/>
  <c r="D79" i="5"/>
  <c r="D78" i="5"/>
  <c r="D77" i="5"/>
  <c r="D76" i="5"/>
  <c r="D75" i="5"/>
  <c r="D74" i="5"/>
  <c r="D73" i="5"/>
  <c r="D72" i="5"/>
  <c r="D71" i="5"/>
  <c r="D81" i="5" s="1"/>
  <c r="D70" i="5"/>
  <c r="H68" i="5"/>
  <c r="H108" i="5" s="1"/>
  <c r="G68" i="5"/>
  <c r="F68" i="5"/>
  <c r="F108" i="5" s="1"/>
  <c r="E68" i="5"/>
  <c r="D66" i="5"/>
  <c r="D65" i="5"/>
  <c r="D64" i="5"/>
  <c r="D63" i="5"/>
  <c r="D62" i="5"/>
  <c r="D61" i="5"/>
  <c r="D60" i="5"/>
  <c r="D59" i="5"/>
  <c r="D58" i="5"/>
  <c r="D57" i="5"/>
  <c r="D68" i="5" s="1"/>
  <c r="H55" i="5"/>
  <c r="G55" i="5"/>
  <c r="F55" i="5"/>
  <c r="E55" i="5"/>
  <c r="D54" i="5"/>
  <c r="D53" i="5"/>
  <c r="D52" i="5"/>
  <c r="D51" i="5"/>
  <c r="D50" i="5"/>
  <c r="D49" i="5"/>
  <c r="D48" i="5"/>
  <c r="D47" i="5"/>
  <c r="D55" i="5" s="1"/>
  <c r="F45" i="5"/>
  <c r="H38" i="5"/>
  <c r="G38" i="5"/>
  <c r="G437" i="5" s="1"/>
  <c r="F38" i="5"/>
  <c r="E38" i="5"/>
  <c r="E437" i="5" s="1"/>
  <c r="D38" i="5"/>
  <c r="H34" i="5"/>
  <c r="H45" i="5" s="1"/>
  <c r="G34" i="5"/>
  <c r="F34" i="5"/>
  <c r="E34" i="5"/>
  <c r="E45" i="5" s="1"/>
  <c r="D34" i="5"/>
  <c r="D45" i="5" s="1"/>
  <c r="G29" i="5"/>
  <c r="E29" i="5"/>
  <c r="H23" i="5"/>
  <c r="G23" i="5"/>
  <c r="F23" i="5"/>
  <c r="E23" i="5"/>
  <c r="D23" i="5"/>
  <c r="H19" i="5"/>
  <c r="D19" i="5"/>
  <c r="D18" i="5"/>
  <c r="D17" i="5"/>
  <c r="D16" i="5"/>
  <c r="H14" i="5"/>
  <c r="H29" i="5" s="1"/>
  <c r="G14" i="5"/>
  <c r="F14" i="5"/>
  <c r="F436" i="5" s="1"/>
  <c r="E14" i="5"/>
  <c r="D14" i="5"/>
  <c r="D29" i="5" s="1"/>
  <c r="D13" i="5"/>
  <c r="D12" i="5"/>
  <c r="D11" i="5"/>
  <c r="H9" i="5"/>
  <c r="H435" i="5" s="1"/>
  <c r="G9" i="5"/>
  <c r="G435" i="5" s="1"/>
  <c r="F9" i="5"/>
  <c r="F435" i="5" s="1"/>
  <c r="E9" i="5"/>
  <c r="E435" i="5" s="1"/>
  <c r="D9" i="5"/>
  <c r="D8" i="5"/>
  <c r="K7" i="7" l="1"/>
  <c r="I27" i="7"/>
  <c r="I375" i="7"/>
  <c r="M9" i="7"/>
  <c r="I531" i="7"/>
  <c r="I559" i="7"/>
  <c r="I639" i="7"/>
  <c r="I675" i="7"/>
  <c r="I695" i="7"/>
  <c r="I711" i="7"/>
  <c r="I727" i="7"/>
  <c r="I743" i="7"/>
  <c r="I759" i="7"/>
  <c r="I775" i="7"/>
  <c r="I791" i="7"/>
  <c r="I807" i="7"/>
  <c r="I831" i="7"/>
  <c r="I855" i="7"/>
  <c r="I871" i="7"/>
  <c r="I887" i="7"/>
  <c r="I895" i="7"/>
  <c r="I911" i="7"/>
  <c r="I927" i="7"/>
  <c r="L947" i="7"/>
  <c r="J9" i="7"/>
  <c r="I516" i="7"/>
  <c r="I515" i="7" s="1"/>
  <c r="I543" i="7"/>
  <c r="I555" i="7"/>
  <c r="I571" i="7"/>
  <c r="L671" i="7"/>
  <c r="L7" i="7" s="1"/>
  <c r="I674" i="7"/>
  <c r="I10" i="7" s="1"/>
  <c r="I892" i="7"/>
  <c r="I891" i="7" s="1"/>
  <c r="I931" i="7"/>
  <c r="M931" i="7"/>
  <c r="J27" i="7"/>
  <c r="J7" i="7" s="1"/>
  <c r="I535" i="7"/>
  <c r="I548" i="7"/>
  <c r="I547" i="7" s="1"/>
  <c r="M547" i="7"/>
  <c r="M7" i="7" s="1"/>
  <c r="I563" i="7"/>
  <c r="J671" i="7"/>
  <c r="I672" i="7"/>
  <c r="I683" i="7"/>
  <c r="I699" i="7"/>
  <c r="I715" i="7"/>
  <c r="I731" i="7"/>
  <c r="I747" i="7"/>
  <c r="I763" i="7"/>
  <c r="I779" i="7"/>
  <c r="I795" i="7"/>
  <c r="I811" i="7"/>
  <c r="I820" i="7"/>
  <c r="I819" i="7" s="1"/>
  <c r="M819" i="7"/>
  <c r="I835" i="7"/>
  <c r="I844" i="7"/>
  <c r="I843" i="7" s="1"/>
  <c r="M843" i="7"/>
  <c r="I859" i="7"/>
  <c r="I875" i="7"/>
  <c r="K891" i="7"/>
  <c r="I899" i="7"/>
  <c r="I915" i="7"/>
  <c r="K931" i="7"/>
  <c r="E434" i="5"/>
  <c r="D435" i="5"/>
  <c r="D434" i="5"/>
  <c r="H434" i="5"/>
  <c r="D437" i="5"/>
  <c r="D108" i="5"/>
  <c r="D438" i="5"/>
  <c r="D256" i="5"/>
  <c r="D175" i="5"/>
  <c r="H244" i="5"/>
  <c r="G436" i="5"/>
  <c r="F437" i="5"/>
  <c r="F29" i="5"/>
  <c r="F434" i="5" s="1"/>
  <c r="G45" i="5"/>
  <c r="G434" i="5" s="1"/>
  <c r="D436" i="5"/>
  <c r="H436" i="5"/>
  <c r="I8" i="7" l="1"/>
  <c r="I671" i="7"/>
  <c r="I7" i="7" s="1"/>
</calcChain>
</file>

<file path=xl/sharedStrings.xml><?xml version="1.0" encoding="utf-8"?>
<sst xmlns="http://schemas.openxmlformats.org/spreadsheetml/2006/main" count="4801" uniqueCount="918">
  <si>
    <t>Приложение 1</t>
  </si>
  <si>
    <r>
      <t xml:space="preserve">ЦЕЛЕВЫЕ ИНДИКАТОРЫ                                                                                                                                                                                             Муниципальной программы комплексного социально-экономического развития  Торбеевского </t>
    </r>
    <r>
      <rPr>
        <b/>
        <sz val="11"/>
        <color indexed="8"/>
        <rFont val="Times New Roman"/>
        <family val="1"/>
        <charset val="204"/>
      </rPr>
      <t>муниципального района Республики Мордовия на 2014—2018гг.</t>
    </r>
  </si>
  <si>
    <t>Показатель</t>
  </si>
  <si>
    <t>Ед. измер.</t>
  </si>
  <si>
    <t>2013г.  отчет</t>
  </si>
  <si>
    <t>Плановый период</t>
  </si>
  <si>
    <t>2014 г.</t>
  </si>
  <si>
    <t>2015 г.</t>
  </si>
  <si>
    <t>2016 г.</t>
  </si>
  <si>
    <t>2017 г.</t>
  </si>
  <si>
    <t>2018 г.</t>
  </si>
  <si>
    <t>2018 г. к 2013 г, %.</t>
  </si>
  <si>
    <t>Среднемесячная заработная плата крупных и средних предприятий и некоммерческих организаций</t>
  </si>
  <si>
    <t>руб.</t>
  </si>
  <si>
    <t>Прибыль прибыльных организаций</t>
  </si>
  <si>
    <t>тыс.руб</t>
  </si>
  <si>
    <t>Прибыль прибыльных организаций по виду деятельности "сельское хозяйство, охота и лесное хозяйство"</t>
  </si>
  <si>
    <t>Доля налоговых и неналоговых доходов  в общей сумме доходов местного бюджета (без учета субвенций)</t>
  </si>
  <si>
    <t>%</t>
  </si>
  <si>
    <t>2. Развитие промышленного комплекса</t>
  </si>
  <si>
    <t>Цель — повышение экономической эффективности промышленного производства</t>
  </si>
  <si>
    <t>Объем отгруженных товаров собственного производства, выполненных работ и услуг собственными силами (по крупным и средним предприятиям)</t>
  </si>
  <si>
    <r>
      <t xml:space="preserve">млн. </t>
    </r>
    <r>
      <rPr>
        <vertAlign val="superscript"/>
        <sz val="11"/>
        <color indexed="8"/>
        <rFont val="Times New Roman"/>
        <family val="1"/>
        <charset val="204"/>
      </rPr>
      <t>руб</t>
    </r>
  </si>
  <si>
    <t xml:space="preserve"> Индекс промышленного производства, к предыдущему году</t>
  </si>
  <si>
    <t>3. Развитие агропромышленного комплекса и перерабатывающей промышленности</t>
  </si>
  <si>
    <t>Цель — увеличение объема производства продукции сельского хозяйства</t>
  </si>
  <si>
    <t>Производство зерна (в первоначально оприходованном весе)</t>
  </si>
  <si>
    <t xml:space="preserve"> тонн</t>
  </si>
  <si>
    <t>Урожайность зерновых культур</t>
  </si>
  <si>
    <t>ц/га</t>
  </si>
  <si>
    <t xml:space="preserve">Объем производства  сельскохозяйственной продукции </t>
  </si>
  <si>
    <t xml:space="preserve"> Индекс производства  сельскохозяйственной продукции </t>
  </si>
  <si>
    <t>Производство скота и птицы в сельскохозяйственных организациях и крестьянских(фермерских) хозяйствах</t>
  </si>
  <si>
    <t>тонн</t>
  </si>
  <si>
    <t>Производство молока в сельскохозяйственных организациях и крестьянских(фермерских) хозяйствах</t>
  </si>
  <si>
    <t>Надой на одну корову</t>
  </si>
  <si>
    <t>кг</t>
  </si>
  <si>
    <t>4. Развитие инновационной инфраструкиуры и повышение инвестиционной привлекательности</t>
  </si>
  <si>
    <t>Цель - формирование условий для мобилизации внутренних и увеличения притока внешних инвестиционных ресурсов и новых технологий в экономику муниципального района.</t>
  </si>
  <si>
    <t>Объем инвестиций в основной капитал</t>
  </si>
  <si>
    <t>Индекс физического объема инвестиций в основной капитал</t>
  </si>
  <si>
    <t>Объем инвестиций в основной капитал (за исключением бюджетных средств) в расчете на 1 чел.</t>
  </si>
  <si>
    <t>руб</t>
  </si>
  <si>
    <t>5. Развитие строительного комплекса, в том числе жилищного строительства</t>
  </si>
  <si>
    <t>Цель — повышение уровня обеспеченности и доступности жилья для населения района, развитие жилищной сферы и достижение безопасных и комфортных условий проживания в нем</t>
  </si>
  <si>
    <t>Ввод в действие жилых домов с учетом индивидуального строительства</t>
  </si>
  <si>
    <t>кв.м.</t>
  </si>
  <si>
    <t>Общая площадь жилых помещений, приходящаяся в среднем на одного жителя</t>
  </si>
  <si>
    <t>В том числе:</t>
  </si>
  <si>
    <t>— введенная  в действие за год</t>
  </si>
  <si>
    <t>Доля граждан из числа детей сирот и детей оставшихся без попечения родителей, состоящих на учете в качестве нуждающихся  в жилых помещениях</t>
  </si>
  <si>
    <t>6. Развитие транспортной инфраструктуры и транспортного обслуживания</t>
  </si>
  <si>
    <t>Цель — развитие и совершенствование сети автомобильных дорог общего пользования и создание эффективного и разветвленного рынка транспортных услуг</t>
  </si>
  <si>
    <t xml:space="preserve">Удовлетворенность  населения качеством транспортного обслуживания </t>
  </si>
  <si>
    <t>Удовлетворенность  населения качеством автомобильных дорог</t>
  </si>
  <si>
    <t>Доля протяженности автомобильных дорог общего пользования местного значения, не отвечающих нормативным требованиям в общей протяженности автомобильных долрог общего пользования местного значения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</si>
  <si>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муниципального района в общей численности населения района</t>
  </si>
  <si>
    <t>7. Развитие жилищно-коммунальной сферы</t>
  </si>
  <si>
    <t>Цель — повышение эффективности жилищно-коммунального обслуживания населения</t>
  </si>
  <si>
    <t>Удовлетворенность населения организацией  теплоснабжения</t>
  </si>
  <si>
    <t>Удовлетворенность населения организацией  водоснабжения и водоотведения</t>
  </si>
  <si>
    <t>Удовлетворенность населения организацией  электроснабжения</t>
  </si>
  <si>
    <t>Удельный вес жилой площади многоквартирных домов, оборудованной водопроводом</t>
  </si>
  <si>
    <t>Удельный вес жилой площади многоквартирных домов, оборудованной водоотведением (канализацией)</t>
  </si>
  <si>
    <t>Удельный вес площади многоквартирных домов, оборудованной центральным отоплением</t>
  </si>
  <si>
    <t xml:space="preserve">Доля протяженности водопроводных сетей нуждающихся в замене, в общей протяженности водопроводных сетей </t>
  </si>
  <si>
    <t>Доля протяженности  канализационных сетей нуждающихся в замене, в общей протяженности  канализационных сетей</t>
  </si>
  <si>
    <t xml:space="preserve">Доля протяженности тепловых сетей нуждающихся в замене, в общей протяженности тепловых сетей </t>
  </si>
  <si>
    <t>Уровень собираемости платежей за жилищно-коммунальные услуги</t>
  </si>
  <si>
    <t>Количество трансформаторных подстанций, требующих ремонта</t>
  </si>
  <si>
    <t>ед.</t>
  </si>
  <si>
    <t>Количество воздушных линий , требующих ремонта</t>
  </si>
  <si>
    <t>8. Развитие малого и среднего предпринимательства</t>
  </si>
  <si>
    <t>Цель — развитие малого и среднего предпринимательства</t>
  </si>
  <si>
    <t>Число субъектов малого и среднего предпринимательства в расчете на 10 тыс. человек населения, единиц</t>
  </si>
  <si>
    <t>Количество дополнительно введенных субъектами малого и среднего бизнеса рабочих мест</t>
  </si>
  <si>
    <t>9. Развитие инфраструктуры потребительского рынка товаров, работ и услуг</t>
  </si>
  <si>
    <t>Цель — развитие системы торгового и бытового обслуживания населения</t>
  </si>
  <si>
    <t>Объем оборота розничной торговли во всех  каналах реализации</t>
  </si>
  <si>
    <t>тыс.руб.</t>
  </si>
  <si>
    <t>Темп роста оборота розничной торговли к соответствующему периоду прошлого года</t>
  </si>
  <si>
    <t>Объем оборота розничной торговли во всех  каналах реализации на душу населения</t>
  </si>
  <si>
    <t>10. Организация благоустройства территории</t>
  </si>
  <si>
    <t>Цель — создание комфортных условия для проживания людей в  Торбеевском муниципальном районе</t>
  </si>
  <si>
    <t>Удельный вес улиц, обеспеченных  уличным  освещением</t>
  </si>
  <si>
    <t xml:space="preserve"> Количество детских игровых площадок</t>
  </si>
  <si>
    <t>Доля расходов на благоустройство в общем объеме расходов бюджета</t>
  </si>
  <si>
    <t>11. Управление муниципальным имуществом</t>
  </si>
  <si>
    <t xml:space="preserve">Цель-повышение финансовой обеспеченности района и  обеспечение эффективности управления собственностью </t>
  </si>
  <si>
    <t>Доля площади земельных участков, являющихся объектами налогообложения земельным налогом, в общей площади территории района</t>
  </si>
  <si>
    <t>12. Повышение эффективности деятельности органов местного самоуправления</t>
  </si>
  <si>
    <t>Цель — повышение качества и доступности предоставления государственных и муниципальных услуг по принципу «одного окна»</t>
  </si>
  <si>
    <t>Удовлетворенность населения  деятельностью органов местного самоуправления</t>
  </si>
  <si>
    <t>Количество услуг,  предоставляемых на базе МФЦ</t>
  </si>
  <si>
    <t>Уровень удовлетворенности граждан качеством предоставления муниципальных услуг</t>
  </si>
  <si>
    <t xml:space="preserve">Доля граждан, имеющих доступ к получению муниципальных услуг по принципу "одного окна" по месту пребывания, в том числе в многофункциональных центрах </t>
  </si>
  <si>
    <t>Доля муниципальных услуг оказанных в электронной форме</t>
  </si>
  <si>
    <t>Доля граждан, зарегистрированных в Единой системе идентификации и аутентификации (ЕСИА)</t>
  </si>
  <si>
    <t>13. Демографическая политика</t>
  </si>
  <si>
    <t>Цель — сохранение и развитие человеческого потенциала</t>
  </si>
  <si>
    <t>Смертность населения  трудоспособного  возраста на 100 тыс.насел.</t>
  </si>
  <si>
    <t>Численность населения на начало года</t>
  </si>
  <si>
    <t>чел.</t>
  </si>
  <si>
    <t>Численность родившихся</t>
  </si>
  <si>
    <t>Естественная убыль (прирост) населения</t>
  </si>
  <si>
    <t xml:space="preserve">Миграционная убыль(прирост) </t>
  </si>
  <si>
    <t>Среднегодовая численность постоянного населения</t>
  </si>
  <si>
    <t>14. Развитие образования</t>
  </si>
  <si>
    <t>Цель — обеспечение доступности качественного дошкольного, начального и общего образования</t>
  </si>
  <si>
    <t>Доля детей в возрасте 1-6 лет,получающих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1-6 лет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</si>
  <si>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</si>
  <si>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 дошкольных образовательных  учреждений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</si>
  <si>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</si>
  <si>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 xml:space="preserve">Доля выпускников муниципальных общеобразовательных учреждений, не получивших аттестат о среднем(полном) образовании, в общей численности выпускников муниципальных общеобразовательных учреждений </t>
  </si>
  <si>
    <t>Доля выпускников муниципальных общеобразовательных учреждений, сдавших единый государственный экзамен по русскому языку и математике, в общей численности выпускников муниципальных общеобразовательных учреждений, сдававших единый государственный экзамен по данным предметам</t>
  </si>
  <si>
    <t>Доля транспортных средств, используемых для организации школьных перевозок, оснащенных системами ГЛОНАСС и тахографами</t>
  </si>
  <si>
    <t>Среднемесячная заработная плата  муниципальных общеобразовательных учреждений</t>
  </si>
  <si>
    <t>Среднемесячная заработная плата учителей муниципальных общеобразовательных учреждений</t>
  </si>
  <si>
    <t xml:space="preserve">Среднемесячная заработная плата работников муниципальных дошкольных образовательных учреждений </t>
  </si>
  <si>
    <t>15. Развитие здравоохранения</t>
  </si>
  <si>
    <t>Цель — улучшение состояния здоровья населения</t>
  </si>
  <si>
    <t>Доля  детей первой и второй групп здоровья в общей численности обучающихся в  муниципальных общеобразовательных учреждениях</t>
  </si>
  <si>
    <t>Обеспеченность врачами на 10 тыс. населения</t>
  </si>
  <si>
    <t>Обеспеченность    средним медицинским персоналом на 10 тыс.населения</t>
  </si>
  <si>
    <t>16. Развитие рынка труда, повышение занятости населения</t>
  </si>
  <si>
    <t>Цель — развитие современного рынка труда</t>
  </si>
  <si>
    <t>Фонд оплаты труда</t>
  </si>
  <si>
    <t>Уровень регистрируемой  безработицы (на конец года)</t>
  </si>
  <si>
    <t>Количество созданных рабочих мест</t>
  </si>
  <si>
    <t>Количество прибывших и поставленных на учет участников целевой Программы Республики Мордовия "Оказание содействия добровольному переселению в Республику Мордовия соотечественников, проживающих за рубежом, на 2013-2015 годы" и членов их семей</t>
  </si>
  <si>
    <t>Численность инвалидов, трудоустроенных на оборудованные (оснащенные) для них рабочие места, человек</t>
  </si>
  <si>
    <t>17. Развитие культуры</t>
  </si>
  <si>
    <t>Цель — создание благоприятных условий для удовлетворения культурных потребностей населения и обеспечение доступа к культурным ценностям</t>
  </si>
  <si>
    <t>Число посетителей муниципальных библиотек</t>
  </si>
  <si>
    <t>тыс.чел.</t>
  </si>
  <si>
    <t>Доля молодежи, участвующей в мероприятиях гражданско-патриотической направленности, в общем количестве молодежи муниципального образования</t>
  </si>
  <si>
    <t>Среднемесячная заработная плата работников муниципальных учреждений культуры и искусства</t>
  </si>
  <si>
    <t>18. Развитие физической культуры и спорта</t>
  </si>
  <si>
    <t>Цель — создание условий для развития спорта и массовой физической культуры</t>
  </si>
  <si>
    <t>Доля  населения, систематически    занимающегося физкультурой и спортом</t>
  </si>
  <si>
    <t>19. Экологическая политика</t>
  </si>
  <si>
    <t>Цель — обеспечение экологической безопасности района на основе проведения организационно-технических мероприятий в сфере охраны окружающей среды</t>
  </si>
  <si>
    <t>Количество  гидротехнических сооружений с неудовлетворительным и опасным уровнем безопасности, приведенных в безопасное состояние за отчетный год</t>
  </si>
  <si>
    <t>Количество артскважин, подлежащих тампонажу</t>
  </si>
  <si>
    <t>Перечень основных мероприятий Муниципальной программы комплексного социально-экономического развития    Торбеевского муниципального района  Республики Мордовия на 2014-2018 гг.</t>
  </si>
  <si>
    <t>№
п/п</t>
  </si>
  <si>
    <t>Наименование раздела (подраздела), обозначенного в Программе</t>
  </si>
  <si>
    <t>Перечень мероприятий (объектов), планируемых к реализации с характеристикой основных параметров (площадь, мощность, количество мест, посещений в смену и др.)</t>
  </si>
  <si>
    <t>Объем финансирования
всего, тыс. руб.</t>
  </si>
  <si>
    <t>в т. ч. по источникам финансирования</t>
  </si>
  <si>
    <t>Срок исполнения</t>
  </si>
  <si>
    <t>Ответственный исполнитель (соисполнитель, участник)</t>
  </si>
  <si>
    <t xml:space="preserve">Примечание (наличие ПСД, обоснованность включения мероприятия в программу, указать орган исполнительной власти согласовавший объект, </t>
  </si>
  <si>
    <t>федеральный бюджет</t>
  </si>
  <si>
    <t>респуб-ликанский бюджет</t>
  </si>
  <si>
    <t>местный бюджет</t>
  </si>
  <si>
    <t>прочие источники</t>
  </si>
  <si>
    <t>Достижение экономического роста и конкурентоспособности в реальном секторе экономики</t>
  </si>
  <si>
    <t>1.1 Реконструкция убойного цеха в пгт. Торбеево</t>
  </si>
  <si>
    <t xml:space="preserve"> Зам. Главы администрации  по экономике Корнеева С.А., ЗАО МПК "Атяшевский"</t>
  </si>
  <si>
    <t>псд имеется, ведомственные целевые программы «Развитие производства, убоя и глубокой переработки свиней в Республике Мордовия на 2012-2014 годы» и «Развитие переработки и логистического обеспечения сбыта продукции животноводства в Республике Мордовия на 2013-2015 годы».  Министерство сельского хозяйства</t>
  </si>
  <si>
    <t>Итого за 2014 г. (тыс. рублей)</t>
  </si>
  <si>
    <t>х</t>
  </si>
  <si>
    <r>
      <t xml:space="preserve">1.1.  Реализация 2 этапа бизнес-плана "Увеличение производства колбасной продукции  до 140 тыс. тонн в год"  на территории производственной площадки пгт Торбеево  позволит  </t>
    </r>
    <r>
      <rPr>
        <b/>
        <sz val="11"/>
        <color indexed="8"/>
        <rFont val="Times New Roman"/>
        <family val="1"/>
        <charset val="204"/>
      </rPr>
      <t>создать  за 2015-2018 годы 428 дополнительных  рабочих мест со средней заработной платой 35 тыс. руб. к 2018 году, поступление   налоговых платежей за 2015-2018 годы в бюджеты всех уровней в объеме около 1 млрд. рублей.</t>
    </r>
    <r>
      <rPr>
        <sz val="11"/>
        <color indexed="8"/>
        <rFont val="Times New Roman"/>
        <family val="1"/>
        <charset val="204"/>
      </rPr>
      <t xml:space="preserve"> Реконструкция убойного цеха в пгт. Торбеево</t>
    </r>
  </si>
  <si>
    <t>1 квартал</t>
  </si>
  <si>
    <t>1.2. Поставка и монтаж технологического оборудования пгт Торбеево ЗАО МПК "Атяшевский"</t>
  </si>
  <si>
    <t>4 квартал</t>
  </si>
  <si>
    <t>1.3 Создание материально-технической, приборно-аналитической и технологической базы семеноводства в ООО "МАПО "Торбеево"</t>
  </si>
  <si>
    <t>2-3 квартал</t>
  </si>
  <si>
    <t>ООО МАПО "Торбеево"</t>
  </si>
  <si>
    <t>ПСД-50,   Министерство сельского хозяйства</t>
  </si>
  <si>
    <t>Итого за 2015 г. (тыс. рублей)</t>
  </si>
  <si>
    <t>1.1.Завершение строительства производственных помещений на территории производственной площадки пгт Торбеево ЗАО МПК "Атяшевский"</t>
  </si>
  <si>
    <t>1.2.Поставка и монтаж технологического оборудования пгт Торбеево ЗАО МПК "Атяшевский"</t>
  </si>
  <si>
    <t>1-3 квартал</t>
  </si>
  <si>
    <t>Итого за 2016 г. (тыс. рублей)</t>
  </si>
  <si>
    <t>1.2.</t>
  </si>
  <si>
    <t>1.3.</t>
  </si>
  <si>
    <t>Итого за 2017 г. (тыс. рублей)</t>
  </si>
  <si>
    <t>1.1.</t>
  </si>
  <si>
    <t>Итого за 2018 г. (тыс. рублей)</t>
  </si>
  <si>
    <t>Итого за 2014 -2018 гг.</t>
  </si>
  <si>
    <t>Развитие промышленного комплекса</t>
  </si>
  <si>
    <t>2.1 Приобретение оргтехники (принтер, сканер, компьютер-2шт) АНО Редакция газеты "Торбеевские новости"</t>
  </si>
  <si>
    <t>Зам. Главы администрации по промышленности, строительству, транспорту, ЖКХ и связи - Катаев В.Н. АНО Редакция газеты "Торбеевские новости"</t>
  </si>
  <si>
    <t>Министерство печати и информатизации</t>
  </si>
  <si>
    <t>2.2 Приобретение фотоаппарата АНО Редакция газеты "Торбеевские новости"</t>
  </si>
  <si>
    <t>2 квартал</t>
  </si>
  <si>
    <t>2.3. Ремонт крыши здания АНО Редакция газеты "Торбеевские новости"</t>
  </si>
  <si>
    <t>3 квартал</t>
  </si>
  <si>
    <t>ПСД 35   Министерство печати и информатизации</t>
  </si>
  <si>
    <t>2.1. Ремонт фасада здания АНО Редакция газеты "Торбеевские новости"</t>
  </si>
  <si>
    <t>АНО Редакция газеты "Торбеевские новости"</t>
  </si>
  <si>
    <t>ПСД 50   Министерство печати и информатизации</t>
  </si>
  <si>
    <t>2.2. Приобретение компьютера, 1 шт АНО Редакция газеты "Торбеевские новости"</t>
  </si>
  <si>
    <t>2.1. Приобретение компьютера, 1 шт АНО Редакция газеты "Торбеевские новости"</t>
  </si>
  <si>
    <t>Итого за 2015 -2018 гг.</t>
  </si>
  <si>
    <t xml:space="preserve"> Развитие агропромышленного комплекса и перерабатыающей промышленности</t>
  </si>
  <si>
    <t>3.1.Приобретение элитных семян</t>
  </si>
  <si>
    <t xml:space="preserve"> Первый заместитель Главы -начальник Управления по работе с отраслями АПК и ЛПХ, с/х предприятия</t>
  </si>
  <si>
    <t>Министерство сельского хозяйства</t>
  </si>
  <si>
    <t>3.2.Приобретение семян 1 репродукции</t>
  </si>
  <si>
    <t>3.3.Приобретение семян 2 репродукции</t>
  </si>
  <si>
    <t>3.4.Приобретение минеральных удобрений</t>
  </si>
  <si>
    <t>3.5.Приобретение средств защиты растений</t>
  </si>
  <si>
    <t>3.6.Приобретение основных видов сельскохозяйственной техники</t>
  </si>
  <si>
    <t>2-3 кварталы</t>
  </si>
  <si>
    <t>3.7.Приобретение техники для применения удобрений и средств защиты растений, другой специализированной техники</t>
  </si>
  <si>
    <t xml:space="preserve"> в течении года</t>
  </si>
  <si>
    <t>3.8. Реализация программы «Поддержка начинающих фермеров» (2 нач. ферм, 4 новых раб. места)</t>
  </si>
  <si>
    <t>в течении года</t>
  </si>
  <si>
    <t xml:space="preserve"> Первый заместитель Главы -начальник Управления по работе с отраслями АПК и ЛПХ,  КФХ</t>
  </si>
  <si>
    <t xml:space="preserve"> Государственная программа РМ " Развития сельского хозяйства и регулирования рынков сельскохозяйственной  продукции, сырья и продовольствия на 2013-2020гг". ( Целевая программа ведомства "Поддержка начинающих фермеров на период 2012-2014 годы, на период 2015-2020гг.")</t>
  </si>
  <si>
    <t xml:space="preserve">Итого за 2014 г. (тыс. рублей) </t>
  </si>
  <si>
    <t>3.8. Реализация комплекса мероприятий по улучшению мелиоративного состояния сельскохозяйственных земель</t>
  </si>
  <si>
    <t>2 -3 кварталы</t>
  </si>
  <si>
    <t xml:space="preserve"> Государственная программа РМ " Развития сельского хозяйства и регулирования рынков сельскохозяйственной  продукции, сырья и продовольствия на 2013-2020гг". (Республиканская целевая программа  "Развиие мелиорации сельскохозяйственных земель в Республике Мордовия на период до 2020г."</t>
  </si>
  <si>
    <t>3.9. Реализация программы «Поддержка начинающих фермеров» (2 нач. ферм, 4 новых раб. места)</t>
  </si>
  <si>
    <t>3.10. Приобретение специализированной техники для животноводства</t>
  </si>
  <si>
    <t>3.11. Приобретение фасовочного автомата для розлива молока и кисломолочных продуктов</t>
  </si>
  <si>
    <t xml:space="preserve"> Первый заместитель Главы -начальник Управления по работе с отраслями АПК и ЛПХ,  ООО "Молоко"</t>
  </si>
  <si>
    <t xml:space="preserve"> Министерство  сельского хозяйства</t>
  </si>
  <si>
    <t xml:space="preserve">Итого за 2015 г. (тыс. рублей) </t>
  </si>
  <si>
    <t xml:space="preserve"> Государственная программа РМ " Развития сельского хозяйства и регулирования рынков сельскохозяйственной  продукции, сырья и продовольствия на 2013-2020гг". (Республиканская целевая программа  "Развиие мелиорации сельскохозяйственных земель в Республике Мордовия на период до 2020г.")</t>
  </si>
  <si>
    <t>Государственная программа РМ "Развития   сельского хозяйства и регулирования рынков сельскохозяйственной продукции, сырья и продовольствия на 2013-2020гг. (Целевая программа ведомства "Поддержка начинающих фермеров на период 2012-2014 годы, на период 2015-2020гг.")</t>
  </si>
  <si>
    <t>3.11. Приобретение автомата для фасовки сливочного масла</t>
  </si>
  <si>
    <t>с/х предприятия</t>
  </si>
  <si>
    <t xml:space="preserve"> Государственная программа РМ " Развития сельского хозяйства и регулирования рынков сельскохозяйственной  продукции, сырья и продовольствия на 2013-2020гг". (Республиканская целевая программа  "Развиие мелиорации сельскохозяйственных земель в Республике Мордовия на период да 2020 г.")</t>
  </si>
  <si>
    <t xml:space="preserve"> Государственная программа РМ "Развития сельского хозяйства и регулирования рынков сельскохозяйственной продукции, сырья и продовольствия на 2013-2020гг." (Целевая программа ведомства "Поддержка начинающих фермеров на период 2012-2014 годы, на период 2015-2020гг.")</t>
  </si>
  <si>
    <t>3.11. Строительство семейной животноводческой фермы на 100 коров</t>
  </si>
  <si>
    <t xml:space="preserve"> Государственная программа РМ "Развития сельского хозяйства и регулирования рынков сельскохозяйственной продукции, сырья и продовольствия на 2013-2020гг." ( Ведомственная целевая программа ведомства " Развитие семейных животноводческих фкрм на базе КФХ на 2012-2014годы, на период 2015-2017 гг.")</t>
  </si>
  <si>
    <t>3.12. строительство модульной газовой котельной</t>
  </si>
  <si>
    <t>2-4 квартал</t>
  </si>
  <si>
    <t xml:space="preserve">Итого за 2017 г. (тыс. рублей) </t>
  </si>
  <si>
    <t>Государственная  программа РМ "Развития сельского хозяйства и  регулирования рынков сельскохозяйственной продукции, сырья и продовольствия на 2013-2020гг. (Целевая программа ведомства "Поддержка начинающих фермеров на период до 2012-2014 годы, на период 2015-2020гг.")</t>
  </si>
  <si>
    <t xml:space="preserve">Итого за 2018 г. (тыс. рублей) </t>
  </si>
  <si>
    <t xml:space="preserve">Итого за 2015 -2018 гг. </t>
  </si>
  <si>
    <t>Развитие инновационной инфраструктуры и повышение инвестиционной привлекательности</t>
  </si>
  <si>
    <t>4.1. Ежегодное обновление инвестиционного паспорта района</t>
  </si>
  <si>
    <t>2014-2018гг. не требует финансирования</t>
  </si>
  <si>
    <t xml:space="preserve"> Зам.  Главы администрации  по промышленности, строительству, транспорту, ЖКХ и связи- Катаев В.Н.</t>
  </si>
  <si>
    <t>Корпорация развития Республики Мордовия</t>
  </si>
  <si>
    <t>4.2. Подготовка и размещение в СМИ  материалов об инвестиционных возможностях района</t>
  </si>
  <si>
    <t xml:space="preserve"> Зам.  Главы администрации  по промышленности, строительству, транспорту, ЖКХ и связи- Катаев В.Н., АНО Редакция газеты "Торбеевские новости"</t>
  </si>
  <si>
    <t xml:space="preserve">4.3. Подготовка бюджетных заявок для включения инвестиционных проектов Торбеевского муниципального района в пеечень федеральных, республиканских целевых и адресных программ </t>
  </si>
  <si>
    <t>4.4. Оказание консультационной помощи субъектам инвестиционной деятельности по формированию пакета документов на получение льгот и субсидий</t>
  </si>
  <si>
    <t>4.5. Оказание консультационной поддержки по разработке бизнес-планов инвестиционных проектов для реализации на территории муниципального района</t>
  </si>
  <si>
    <t>4.6. Подготовка новых инвестиционных площадок с инфраструктурным и правовым обеспечением</t>
  </si>
  <si>
    <t>В рамках текущего финансироваяния</t>
  </si>
  <si>
    <t>4.7. Мониторинг инвестиционных процессов в разрезе видов экономической деятельности</t>
  </si>
  <si>
    <t>4.8. Ведение и обновление электронного реестра инвестиционных проектов, реализуемых в муниципальном районе ( на web-портале администрации района)</t>
  </si>
  <si>
    <t>4.9. Организация и проведение тематических выставок, ярмарок-презентаций инвестиционных проектов в муниципальном районе</t>
  </si>
  <si>
    <t>4.10. Изготовление презентационного фильма, флеш-презентации</t>
  </si>
  <si>
    <t>Развитие строительного комплекса, в т.ч. жилищного строительства</t>
  </si>
  <si>
    <t>5.1. 1-ый, 2-ой  пусковые комплексы газоснабжения рп Торбеево, ул. Курашова 240 м</t>
  </si>
  <si>
    <t>5.2. 1-ый, 2-ой  пусковые комплексы водоснабжения  рп Торбеево, ул. Курашова 240 м</t>
  </si>
  <si>
    <t>5.3. 1-ый, 2-ой пусковые комплексы строительства линии электропередач рп Торбеево, ул. Курашова 240 м</t>
  </si>
  <si>
    <t>5.4. строительство распределительного водопровода Тат-Юнкинское с/п, 4,7 км</t>
  </si>
  <si>
    <t>3-4 квартал</t>
  </si>
  <si>
    <t>Зам. Главы администрации по промышленности, строительству, транспорту, ЖКХ и связи - Катаев В.Н.</t>
  </si>
  <si>
    <t>ПСД  имеется,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</si>
  <si>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>5.5. Районная подпрограмма "Обеспечение жильем молодых семей федеральной целевой программы "Жилище" на 2011-2015гг (на конкусной основе), 5 семей</t>
  </si>
  <si>
    <t>Зам. Главы администрации по промышленности, строительству, транспорту, ЖКХ и связи - Катаев В.Н., Саина С.В. - инспектор по делам молодежи</t>
  </si>
  <si>
    <t>5.1. Строительство 32-х кв. дома в рп Торбеево по программе "Переселение граждан из ветхого и варийного жилья"</t>
  </si>
  <si>
    <t>Зам. Главы администрации по промышленности, строительству, транспорту, ЖКХ и связи - Катаев В.Н., глава Торбеевского городского поселения Сетяев И.В.</t>
  </si>
  <si>
    <t>Программа "Переселение граждан из ветхого и аварийного жилья"</t>
  </si>
  <si>
    <t>5.2. Районная подпрограмма "Обеспечение жильем молодых семей федеральной целевой программы "Жилище" на 2011-2015гг (на конкусной основе), 59 семей</t>
  </si>
  <si>
    <t>Районная подпрограмма "Обеспечение жильем молодых семей федеральной целевой программы "жилище" на 2011-2015гг.Государственный комитет по делам молодежи, Министерство строительства и архитектуры</t>
  </si>
  <si>
    <t>5.3. Водоснабжение улиц Зеленая, Первомайская, Строительная, Полевая, Ушакова; 5,1 км</t>
  </si>
  <si>
    <t>ПСД имеется,  Районная подпрограмма "Обеспечение жильем молодых семей федеральной целевой программы "Жилище" на 2011-2015гг.</t>
  </si>
  <si>
    <t>5.4. Строительство линии электропередач 1-ый пусковой комплекс в массиве новостроящихся улиц Южная, Трудовая, Мокшанская, Производственная, Придорожная  3,9 км</t>
  </si>
  <si>
    <t>ПСД 29,  Районная подпрограмма "Обеспечение жильем молодых семей федеральной целевой программы "Жилище" на 2011-2015гг.</t>
  </si>
  <si>
    <t>5.5.Строительство газопровода 1-ый пусковой комплекс в массиве новостроящихся улиц Южная, Трудовая, Мокшанская, Производственная, Придорожная 2,5 км</t>
  </si>
  <si>
    <t>ПСД 31,  Районная подпрограмма "Обеспечение жильем молодых семей федеральной целевой программы "Жилище" на 2011-2015гг.</t>
  </si>
  <si>
    <t>5.6. Строительство водопровода 1-ый пусковой комплекс в массиве новостроящихся улиц Южная, Трудовая, Мокшанская, Производственная, Придорожная 2,6 км</t>
  </si>
  <si>
    <t>ПСД 32,  Районная подпрограмма "Обеспечение жильем молодых семей федеральной целевой программы "Жилище" на 2011-2015гг.</t>
  </si>
  <si>
    <t>5.7.строительство распределительного водопровода Виндрейское с/п, 1 км</t>
  </si>
  <si>
    <t>ПСД 500,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</si>
  <si>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>5.8. строительство распределительного водопровода Старо-Пичурское с/п, 4,5 км</t>
  </si>
  <si>
    <t>ПСД имеется,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</si>
  <si>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>5.9. строительство распределительного водопровода Тат-Юнкинское с/п, 4,7 км</t>
  </si>
  <si>
    <t>5.10. Строительство  газопровода Виндрейское с/п,2км</t>
  </si>
  <si>
    <t>ПСД  40,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</si>
  <si>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>5.11. строительство водонапорной башни Виндрейское с/п</t>
  </si>
  <si>
    <t>ПСД  9,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</si>
  <si>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>5.12. Строительство линии электропередач 1-ый пусковой комплекс в массиве новостроящихся улиц Солнечная, Восточная 4 км</t>
  </si>
  <si>
    <t>ПСД 30,  Районная подпрограмма "Обеспечение жильем молодых семей федеральной целевой программы "Жилище" на 2011-2015гг.</t>
  </si>
  <si>
    <t>5.13. Строительство газопровода 1-ый пусковой комплекс в массиве новостроящихся улиц Солнечная, Восточная 4 км</t>
  </si>
  <si>
    <t>ПСД 40,  Районная подпрограмма "Обеспечение жильем молодых семей федеральной целевой программы "Жилище" на 2011-2015гг.</t>
  </si>
  <si>
    <t>5.14. Строительство водопровода в массиве новостроящихся улиц Солнечная, Восточная 4 км</t>
  </si>
  <si>
    <t>5.1. Строительство 8-ми кв. дома в рп Торбеево по программе "Переселение граждан из ветхого и варийного жилья"</t>
  </si>
  <si>
    <t>Зам. Главы администрации по промышленности, строительству, транспорту, ЖКХ и связи - Катаев В.Н., администрация Торбеевского городского поселения</t>
  </si>
  <si>
    <t>5.2. Строительство линии электропередач 2-ой пусковой комплекс в массиве новостроящихся улиц Южная, Трудовая, Мокшанская, Производственная, Придорожная  2,3 км</t>
  </si>
  <si>
    <t>ПСД 18,  Районная подпрограмма "Обеспечение жильем молодых семей федеральной целевой программы "Жилище" на 2011-2015гг.</t>
  </si>
  <si>
    <t>5.3. Строительство газопровода 2-ой пусковой комплекс в массиве новостроящихся улиц Южная, Трудовая, Мокшанская, Производственная, Придорожная 2,5 км</t>
  </si>
  <si>
    <t>5.4. Строительство водопровода 2-ой пусковой комплекс в массиве новостроящихся улиц Южная, Трудовая, Мокшанская, Производственная, Придорожная 2,1 км</t>
  </si>
  <si>
    <t>ПСД 26,  Районная подпрограмма "Обеспечение жильем молодых семей федеральной целевой программы "Жилище" на 2011-2015гг.</t>
  </si>
  <si>
    <t>5.5. строительство распределительного водопровода Старо-Пичурское с/п, 4,5 км</t>
  </si>
  <si>
    <t>1-2 квартал</t>
  </si>
  <si>
    <t>5.6. строительство распределительного водопровода Лопатинского с/п, 5 км</t>
  </si>
  <si>
    <t>ПСД 80,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</si>
  <si>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>5.7. Строительство артезианских скважин ( 1ед.),водопровода (1 км), водонапорных башен ( 1 ед) Никольское с/п</t>
  </si>
  <si>
    <t>ПСД 24,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</si>
  <si>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 xml:space="preserve"> 5.8. Строительство распредилительного водопроводаСургодьское с/п, 5,7 км</t>
  </si>
  <si>
    <t>ПСД 90,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</si>
  <si>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>5.9. Стоительство газопровода Виндрейское с/п,2км</t>
  </si>
  <si>
    <t>ПСД 18,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</si>
  <si>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>5.10. Строительство газопровода Сургодьское с/п, 0,1 км</t>
  </si>
  <si>
    <t>ПСД 1,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</si>
  <si>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>5.11. строительство распределительного водопровода Виндрейское с/п, 1 км</t>
  </si>
  <si>
    <t>ПСД 16,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</si>
  <si>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>5.12. Строительство распределительного водопровода Кажлодское с/п, 25 км</t>
  </si>
  <si>
    <t>ПСД 400,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</si>
  <si>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>5.13. Строительство распределительного водопровода Морд-Юнкинское с/п,4 км</t>
  </si>
  <si>
    <t>ПСД 25,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</si>
  <si>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>5.1. Строительство линии электропередач 1-ый пусковой комплекс в массиве новостроящейся улицы Грачева А.С. 1,5 км</t>
  </si>
  <si>
    <t>ПСД  7.5  Министерство строительства и архитектуры</t>
  </si>
  <si>
    <t>5.2. Строительство газопровода 1-ый пусковой комплекс в массиве новостроящейся улицы Грачева А.С. 1,5 км</t>
  </si>
  <si>
    <t xml:space="preserve">  ПСД 24,  Министерство строительства и архитектуры</t>
  </si>
  <si>
    <t>5.3. Строительство водопровода в массиве новостроящейся улицы Грачева А.С. 1,5 км</t>
  </si>
  <si>
    <t>ПСД 16,  Министерство строительства и архитектуры</t>
  </si>
  <si>
    <t>5.4. Строительство газопровода Сургодьское с/п, 0,1 км</t>
  </si>
  <si>
    <t>5.5. строительство распределительного водопровода Виндрейское с/п, 1 км</t>
  </si>
  <si>
    <t xml:space="preserve"> 5.6. Строительство распределительного водопровода Краснопольское с/п, 5км.</t>
  </si>
  <si>
    <t>5.7. Строительство многоквартирных домов по программе "Переселение из ветхового и аварийного жилья" п. Красноармейский, ул. Школьная, 2</t>
  </si>
  <si>
    <t>Республиканская адресная программа "Переселение граждан из аварийного жилищного фонда в Республике Мордовия" на 2013-2017 годы</t>
  </si>
  <si>
    <t>5.8. Строительство многоквартирных домов по программе "Переселение из ветхового и аварийного жилья"п. Красноармейский, ул. Школьная, 4</t>
  </si>
  <si>
    <t xml:space="preserve"> Республиканская адресная программа "Переселение граждан из аварийного жилищного фонда в Республике Мордовия" на 2013-2017 годы</t>
  </si>
  <si>
    <t>5.1. строительство распределительного водопровода Виндрейское с/п, 1 км</t>
  </si>
  <si>
    <t>5.2. Строительство распределительного водопровода  Варжеляйское с/п,3км</t>
  </si>
  <si>
    <t>ПСД 48,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</si>
  <si>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 xml:space="preserve"> 5.3. Строительство распределительного водопровода,2 км, водонапорных башен (2 ед) Жуковское  с/п.</t>
  </si>
  <si>
    <t>ПСД 38,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</si>
  <si>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>5.4. Строительство распределительного водопровода  Салазгорьское с/п, 3 км</t>
  </si>
  <si>
    <t>Развитие транспортной инфраструктуры и транспортного обслуживания</t>
  </si>
  <si>
    <t>6.1. Ремонт Торбеевской автостанции</t>
  </si>
  <si>
    <t>Государственный комитет по транспорту</t>
  </si>
  <si>
    <t>ПСД 114, Государственный комитет по транспорту</t>
  </si>
  <si>
    <t xml:space="preserve">6.2. Обустройство дорог и тротуаров </t>
  </si>
  <si>
    <t>Администрация Торбеевского городского поселения</t>
  </si>
  <si>
    <t xml:space="preserve"> Министерство строительства и архитектуры</t>
  </si>
  <si>
    <t>6.3. Капитальный ремонт дороги рп Торбеево, ул. Школьный переулок</t>
  </si>
  <si>
    <t>6.4. Капитальный ремонт дороги рп Торбеево, ул. Мичурина</t>
  </si>
  <si>
    <t>6.5. Строительство автодороги по ул. Ушакова, Полевая 2,2 км</t>
  </si>
  <si>
    <t>ПСД 200, Министерство  строительство и архитектуры</t>
  </si>
  <si>
    <t>6.6. Завершение строительства дороги  по ул. Садовая с. Дракино 0.7 км</t>
  </si>
  <si>
    <t>Администрация Дракинского сельского поселения</t>
  </si>
  <si>
    <t>ПСД 99.7 Министерство строительства и архитектуры</t>
  </si>
  <si>
    <t>6.7. Реконструкция дороги п. Торбеево-с. Кажлодка 10 км</t>
  </si>
  <si>
    <t>ПСД 150, Управление   автодорог Республики Мордовия</t>
  </si>
  <si>
    <t>6.8. Реконструкция дороги Торбеево-Виндрей  27 км</t>
  </si>
  <si>
    <t>ПСД 150,  Управление автодорог Республики Мордовия</t>
  </si>
  <si>
    <t>6.9.Строительство подъезда автодороги к улицам Южная, Трудовая, Мокшанская, Производственная, Придорожная 0,50 км</t>
  </si>
  <si>
    <t>ПСД 40, Министерство строительства и архитектуры</t>
  </si>
  <si>
    <t>6.10. Строительство дороги с. Старые Пичуры 2 км</t>
  </si>
  <si>
    <t>ПСД 90, Управление автодорог Республики Мордовия, наказ избирателей</t>
  </si>
  <si>
    <t>6.11. Строительство дороги с. Краснополье 2 км</t>
  </si>
  <si>
    <t>ПСД 99,  Министерство строительства и архитектуры</t>
  </si>
  <si>
    <t xml:space="preserve"> 6.12. Капитальный ремонт дороги  с М-5 –г. Саранск до с. Лопатино-д. Гальчевка  10 км</t>
  </si>
  <si>
    <t>ПСД 100, Управление автодорог Республики Мордовия</t>
  </si>
  <si>
    <t>6.13. Капитальный ремонт дороги  с М-5 –г. Саранск до с. Носакино 4,5 км</t>
  </si>
  <si>
    <t>6.14. Капитальный ремонт дороги с.Тат-Юнки- д. Большая Ивановка 4 км</t>
  </si>
  <si>
    <t>Администрация Тат-Юнкинского сельского поселения</t>
  </si>
  <si>
    <t>ПСД 99,  Управление автодорог Республики Мордовия</t>
  </si>
  <si>
    <t>6.1. Строительство автодороги соединяющей улицы Водная, Павлова, Юбилейная, Советская, Пушкина, Чайковского, Лермонтова 1,1 км</t>
  </si>
  <si>
    <t>ПСД 100, Министерство строительства и архитектуры</t>
  </si>
  <si>
    <t>6.2. Строительство автодороги по улице Давлетшина 0,700 км</t>
  </si>
  <si>
    <t>ПСД 45, Министерство строительства и архитектуры</t>
  </si>
  <si>
    <t>6.3. Строительство автодороги по улице Рабочая 1 км</t>
  </si>
  <si>
    <t>ПСД 50, Министерство строительства и  архитектуры</t>
  </si>
  <si>
    <t>6.4. Реконструкция автодороги по улице Интернациональная, 2-я Пятилетка 1 км</t>
  </si>
  <si>
    <t xml:space="preserve">Развитие жилищно-коммунальной сферы  </t>
  </si>
  <si>
    <t>7.1 Строительство многоквартирных домов по программе "Переселение из ветхого и аварийного жилья" рп Торбеево, ул. Студенческая 41, 250 кв.м.</t>
  </si>
  <si>
    <t>Программа "Переселение из ветхого и аварийного жилья"</t>
  </si>
  <si>
    <t>7.2 Строительство многоквартирных домов по программе "Переселение из ветхого и аварийного жилья" рп Торбеево, 164.2 кв.м.</t>
  </si>
  <si>
    <t>7.1. Строительство автодороги на свалку ТБО 0,9 км.</t>
  </si>
  <si>
    <t>ПСД 80,   Республиканская целевая программа " Мордернизация и развитие ЖКХ на 2012-2015 годы"</t>
  </si>
  <si>
    <t>7.2. Замена водопроводных сетей по ул. Советская, Пушкина, Чайковского 5 км.</t>
  </si>
  <si>
    <t xml:space="preserve">ПСД 50, Наказ избирателей Программа "Чистая вода", </t>
  </si>
  <si>
    <t>7.3. Приобретение спецтехники КО-440-2, 2 машины</t>
  </si>
  <si>
    <t>ООО "Жилсервис"</t>
  </si>
  <si>
    <t>7.4. Капитальный ремонт канализационной насосной станции рп Торбеево</t>
  </si>
  <si>
    <t>ПСД имеется,   Республиканская целевая программа " Мордернизация и развитие ЖКХ на 2012-2015 годы"</t>
  </si>
  <si>
    <t xml:space="preserve">7.5. Замена котлов котельной по ул.3 мкр., КВГ-7,56 МВт 
(3 шт.)
</t>
  </si>
  <si>
    <t>ПСД 70,   Республиканская целевая программа " Мордернизация и развитие ЖКХ на 2012-2015 годы"</t>
  </si>
  <si>
    <t>7.6. Капитальный ремонт водопровода, с проколом через ж/дорожное полотно, ул. Больничная, Акиняева рп Торбеево, 300 м.</t>
  </si>
  <si>
    <t>ПСД 250, Республиканская целевая программа " Мордернизация и развитие ЖКХ на 2012-2015 годы"</t>
  </si>
  <si>
    <t>7.7. Приобретение установки для понижения фтора в составе воды</t>
  </si>
  <si>
    <t xml:space="preserve"> Республиканская целевая программа " Мордернизация и развитие ЖКХ на 2012-2015 годы"</t>
  </si>
  <si>
    <t>7.8. Замена водопроводных сетей по ул. Новая, Б-Хмельницкого, Мира, Интернациональная, 10 км.</t>
  </si>
  <si>
    <t>7.9. Ремонт  многоквартирных домов по Программе «Капитальный ремонт многоквартирных домов» 3423,8 кв.м.</t>
  </si>
  <si>
    <t xml:space="preserve"> Республиканская адресная программа "Капитальный ремонт многоквартирных домов на 2014-2043годы"</t>
  </si>
  <si>
    <t>7.10. Строительство инженерной инфраструктуры  на площадках ИЖС, 12 км.</t>
  </si>
  <si>
    <t>Министерство строительства и архитектуры</t>
  </si>
  <si>
    <t>7.11. Строительство (приобретение) жилья для граждан сельских поселений, 800кв.м.</t>
  </si>
  <si>
    <t xml:space="preserve">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</si>
  <si>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>7.12.  Разработка схем водоснабжения и водоотведения поселений</t>
  </si>
  <si>
    <t>Министерство энергетики и тарифной политики</t>
  </si>
  <si>
    <t>7.13.  замена теплотрассы по ул. Молодежная, рп Торбеево</t>
  </si>
  <si>
    <t>ООО "Энергия"</t>
  </si>
  <si>
    <t>ПСД 20, Министерство энергетики и тарифной политики</t>
  </si>
  <si>
    <t>7.14. Строительство (приобретение) жилья для молодых семей и молодых специалистов, 1100 кв.м.</t>
  </si>
  <si>
    <t>7.1. Замена водонапорной башни в с. Ст-Пичуры Торбеевского района</t>
  </si>
  <si>
    <t>Зам. Главы администрации по промышленности, строительству, транспорту, ЖКХ и связи - Катаев В.Н., Администрация Старопичурского с/п</t>
  </si>
  <si>
    <t xml:space="preserve"> ПСД имеется,  В рамках  муниц.программы Торбеевского мунииципального района  "Устойчивое развитие сельских территорий на 2014-2017 годы и на период до 2020 года"</t>
  </si>
  <si>
    <t xml:space="preserve"> 7.2. Установление мини завода по переработке ТБО</t>
  </si>
  <si>
    <t xml:space="preserve"> Министерство ЖКХ и гражданской защиты населения</t>
  </si>
  <si>
    <t>7.3. Ремонт  многоквартирных домов по Программе «Капитальный ремонт многоквартирных домов» 1652 кв.м.</t>
  </si>
  <si>
    <t>7.4. Строительство инженерной инфраструктуры  на площадках ИЖС 12 км.</t>
  </si>
  <si>
    <t>7.5. Строительство (приобретение) жилья для граждан сельских поселений, 800кв.м.</t>
  </si>
  <si>
    <t>7.6. замена сетевых насосов по ул. мкр 3-й Д-320/50 (3 шт)</t>
  </si>
  <si>
    <t>7.7. Строительство (приобретение) жилья для молодых семей и молодых специалистов, 1100 кв.м.</t>
  </si>
  <si>
    <t>7.1. Строительство мини очистных сооружений п. Торбеево</t>
  </si>
  <si>
    <t>ПСД 1500,Министерство ЖКХ и гражданской защиты населения</t>
  </si>
  <si>
    <t>7.2. Ремонт  многоквартирных домов по Программе «Капитальный ремонт многоквартирных домов» 2035,7 кв.м.</t>
  </si>
  <si>
    <t>7.3. Капитальный ремонт здания котельной по ул. Мичурина Строительство шатровой крыши. Замена панелей на стеклопакеты.</t>
  </si>
  <si>
    <t>ПСД 50, Министерство ЖКХ и гражданской защиты населения</t>
  </si>
  <si>
    <t>7.4. Приобретение пожарной машины</t>
  </si>
  <si>
    <t>Министерство ЖКХ и гражданской защиты населения</t>
  </si>
  <si>
    <t>7.6. Строительство (приобретение) жилья для молодых семей и молодых специалистов, 1100 кв.м.</t>
  </si>
  <si>
    <t>7.7. Ззамена сетевых насосов по ул. Мичурина Д-302/50 (3 шт)</t>
  </si>
  <si>
    <t>7.1. Реконструкция напорного коллектора 1,5 км.</t>
  </si>
  <si>
    <t>7.2. Ремонт  многоквартирных домов по Программе «Капитальный ремонт многоквартирных домов», 2040,6 кв.м.</t>
  </si>
  <si>
    <t xml:space="preserve">7.3.Капитальный ремонт здания котельной  по ул. 3 мкр Капитальный ремонт кровли. Остекленение витражей. </t>
  </si>
  <si>
    <t>ПСД 50,  Министерство ЖКХ и гражданской защиты населения</t>
  </si>
  <si>
    <t>7.4. Строительство (приобретение) жилья для граждан сельских поселений, 800кв.м.</t>
  </si>
  <si>
    <t>7.5. Строительство (приобретение) жилья для молодых семей и молодых специалистов, 1100 кв.м.</t>
  </si>
  <si>
    <t>Развитие малого и среднего предпринимательства</t>
  </si>
  <si>
    <t>8.1. Строительство магазина, рп Торбеево, ул. Интернациональная, ООО "Феста",400 кв.м.</t>
  </si>
  <si>
    <t>Зам Главы администрации по экономике - Корнеева С.А., Совет предпринимателей</t>
  </si>
  <si>
    <t xml:space="preserve"> Министерство торговли и предпринимательства</t>
  </si>
  <si>
    <t>8.2. Строительство магазина, рп Торбеево, ул. Спортивная, ИП Воронежцева, 200 кв.м.</t>
  </si>
  <si>
    <t>Министерство торговли и предпринимательства</t>
  </si>
  <si>
    <t>8.1 Установка пилорамы, рп Торбеево, ул. Водная, ООО "Торбеево строй сервис" 2000 кв.м.</t>
  </si>
  <si>
    <t>Зам Главы администрации по экономике - Корнеева С.А., Совет предпринимателей, ООО "Торбеево строй сервис"</t>
  </si>
  <si>
    <t>ПСД 100, Министерство торговли и предпринимательства</t>
  </si>
  <si>
    <t>8.1. Строительство цеха по пошиву и ремонту одежды, рп Торбеево, 170 кв.м.</t>
  </si>
  <si>
    <t xml:space="preserve"> Зам. Главы администрации по экономике- Корнеева С.А., ИП Журкин В.В.</t>
  </si>
  <si>
    <t>ПСД 50, Министерство торговли и предпринимательства</t>
  </si>
  <si>
    <t>8.2.  Строительство овцеводческой фермы на 200 голов, 1000 кв.м.</t>
  </si>
  <si>
    <t xml:space="preserve"> Зам. Главы администрации по экономике- Корнеева С.А., ИП Кустов С.Н.</t>
  </si>
  <si>
    <t>Развитие инфраструктуры потребительского рынка товаров, работ и услуг</t>
  </si>
  <si>
    <t>9.1. Строительство крытых рядов для продовольственной группы товаров на Торбеевской ярмарке выходного дня</t>
  </si>
  <si>
    <t>2 -3 квартал</t>
  </si>
  <si>
    <t xml:space="preserve"> Зам. Главы администрации по экономике - Корнеева С.А., Организатор ярмарки выходного дня ЗАО "ТТО"</t>
  </si>
  <si>
    <t>9.2. Капитальный ремонт крыши розничного рынка по ул. Интернациональная (730,8 кв.м.)</t>
  </si>
  <si>
    <t xml:space="preserve"> Зам. Главы администрации по эконоике -Корнеева С.А., Управляющая розничным рынком компания ЗАО "ТТО"</t>
  </si>
  <si>
    <t>9.3. Капитальный ремонт внутренних помещений здания розничного рынка</t>
  </si>
  <si>
    <t xml:space="preserve"> Зам. Главы администрации по экономике -Корнеева С.А., Управляющая розничным рынком компания ЗАО "ТТО"</t>
  </si>
  <si>
    <t>9.1. Строительство крытых мест для торговли сельзоз. продукцией. Укладка твердого покрытия на Торбеевской ярмарке выходного дня.</t>
  </si>
  <si>
    <t xml:space="preserve"> Зам. Главы админисрации по экономике- Корнеева С.А., Организатор ярмарки выходного дня ЗАО "ТТО"</t>
  </si>
  <si>
    <t>9.2. Проведение централизованного холодного и горячего водоснабжени. Оборудование для мытья торгового инвентаря и устройства для мытья рук</t>
  </si>
  <si>
    <t xml:space="preserve"> Зам. Главы админитрации по экономике- Корнеева С.А., Управляющая розничным рынком компания ЗАО "ТТО"</t>
  </si>
  <si>
    <t>9.1. Установка дополнительного холодильника объемом закрузки до 5 т.</t>
  </si>
  <si>
    <t xml:space="preserve"> Зам. Главы администрации по экономике- Корнеева С.А., Управляющая розничным рынком компания ЗАО "ТТО"</t>
  </si>
  <si>
    <t>9.2. Ремонт кабинета ветеринарно-санитарной экспертизы</t>
  </si>
  <si>
    <t>Организация благоустройства территории</t>
  </si>
  <si>
    <t>10.1. Капитальный ремонт гидро-технического сооружения рп Торбеево, ул. Советская, с обустройством зоны отдыха</t>
  </si>
  <si>
    <t xml:space="preserve"> Зам. Главы администрации по промышленности, транспорту, строительству, ЖКХ и связи- Катаев В.Н., Администрация Торбеевского городского поселения</t>
  </si>
  <si>
    <t>ПСД имеется</t>
  </si>
  <si>
    <t>10.2. Обустройство парковой зоны рп Торбеево</t>
  </si>
  <si>
    <t>10.3. Обустройство площади Победы. Реконструкция памятника воину-солдату</t>
  </si>
  <si>
    <t>ПСД-90</t>
  </si>
  <si>
    <t>10.4. Обустройство дворовых территорий. рп Торбеево, ул. мкр. 2-й</t>
  </si>
  <si>
    <t>ПСД в разработке</t>
  </si>
  <si>
    <t>10.5. Обустройство дворовых территорий рп Торбеево, ул. Сельхозтехника</t>
  </si>
  <si>
    <t>ПСД-75</t>
  </si>
  <si>
    <t>Управление муниципальным имуществом</t>
  </si>
  <si>
    <t>11.1.  Внедрение системы электронного документооборота (СЭД)</t>
  </si>
  <si>
    <t xml:space="preserve">в рамках текущего финансирования </t>
  </si>
  <si>
    <t>2-4 квартал 2015г.</t>
  </si>
  <si>
    <t xml:space="preserve">  Руководитель аппарата администрации Торбеевского муниципального района- Игонькина Е.Ю.</t>
  </si>
  <si>
    <t>Министерство информатизации и связи Республики Мордовия</t>
  </si>
  <si>
    <t>Повышение эффективности деятельности органов местного самоуправления</t>
  </si>
  <si>
    <t>12.1 Строительство МФЦ. Организация межведомственного электронного взаимодействия, предоставление государственных и муниципальных услуг в электронном виде Планируется строительство нового здания для размещения  МФЦ площадью 250 кв.м.,5 окон ожидания. Оказание 76 муниципальных и 51 государственной услуги</t>
  </si>
  <si>
    <t>Администрация Торбеевского муниципального района, управление делами, директор МФЦ - Киреев Н.Н.</t>
  </si>
  <si>
    <t>ПСД имеется, Министерство экономики,   в рамках реализации Указа Президента Российской Федерации от 7 мая 2012г. № 601 №"Об основных направлениях  совершенствования системы государственного управления"</t>
  </si>
  <si>
    <t xml:space="preserve">12.2. Обеспечение оборудованием МФЦ </t>
  </si>
  <si>
    <t>12.3. Обеспечение мебелью МФЦ</t>
  </si>
  <si>
    <t>12.4.Ремонт помещений удаленных рабочих мест</t>
  </si>
  <si>
    <t>12.5.Обеспечение мебелью удаленных рабочих мест</t>
  </si>
  <si>
    <t>12.6. Обеспечение оборудованием удаленных рабочих мест</t>
  </si>
  <si>
    <t>12.7. Облицовка фасада здания администрации Торбеевского мугниципального района (с крыльцом)</t>
  </si>
  <si>
    <t>Администрация Торбеевского муниципального района</t>
  </si>
  <si>
    <t>12.8 Организация профессиональной подготовки кадров</t>
  </si>
  <si>
    <t>В рамках текущего финансирования</t>
  </si>
  <si>
    <t>2014-2018</t>
  </si>
  <si>
    <t xml:space="preserve"> Администрация Главы Республики Мордовия </t>
  </si>
  <si>
    <t>Демографическая политика</t>
  </si>
  <si>
    <t>2015г.</t>
  </si>
  <si>
    <t>13.1. Реализация мероприятий региональных программ демографического развития</t>
  </si>
  <si>
    <t>в рамках текущего финансирования 2015-2018гг.</t>
  </si>
  <si>
    <t xml:space="preserve">Зам. Главы администрации, начальник управления по социальной работе - Бульдяев А.К.  </t>
  </si>
  <si>
    <t xml:space="preserve"> Министерство труда и социальной защиты Республики Мордовия</t>
  </si>
  <si>
    <t>13.2. Совершенствование взаимодействия органов местного самоуправления, предприятий, организаций и учреждений района по сохранению  и развитию демографического потенциала</t>
  </si>
  <si>
    <t>Зам. Главы администрации, начальник управления по социальной работе - Бульдяев А.К.</t>
  </si>
  <si>
    <t>Развитие образования</t>
  </si>
  <si>
    <t>14.1 Повышение квалификации управленческих и педагогических кадров для работы в условиях новой модели образования</t>
  </si>
  <si>
    <t>14.2 Установка систем видеонаблюдения в образовательных учреждениях</t>
  </si>
  <si>
    <t>14.3 Установка кнопки экстренного вызова нарядов полиции в ОУ</t>
  </si>
  <si>
    <t>14.4 Строительства Детского сада в п. Торбеево 4050 кв.м., 250 мест, 13 групп</t>
  </si>
  <si>
    <t>14.1 Приобретение школьных автобусов</t>
  </si>
  <si>
    <t>Зам. Главы администрации, начальник управления по социальной работе - Бульдяев А.К.,  отдел образования администрации</t>
  </si>
  <si>
    <t>14.2 Оснащение техническими средствами контроля и аппаратурой спутниковой навигации школьных автобусов</t>
  </si>
  <si>
    <t>14.4 Установка систем видеонаблюдения в образовательных учреждениях</t>
  </si>
  <si>
    <t>14.5 Вывод оборудования передающего сигнал на пульт пожарной охраны образовательных учреждений</t>
  </si>
  <si>
    <t>14.6 Строительства Детского сада в п. Торбеево 4050 кв.м., 250 мест, 13 групп</t>
  </si>
  <si>
    <t>Министерство образования в рамках  реализации проекта по модернизации региональной системы дошеольного образования.</t>
  </si>
  <si>
    <t>14.7. Строительство МБОУ "Дракинская средняя общеобразовательная школа" 2500 кв.м., 150 чел., 1 смена</t>
  </si>
  <si>
    <t>ПСД 1500, Министерство образования, наказ избирателей</t>
  </si>
  <si>
    <t>14.8. Строительство детскиого сада в с. Дракино на 80 мест</t>
  </si>
  <si>
    <t>ПСД 1500, Министерство образования</t>
  </si>
  <si>
    <t>14.9. Реконструкция части здания МБОУ "Салазгорьская СОШ" под детский сад на 40 мест</t>
  </si>
  <si>
    <t>ПСД имеется, Министерство образования</t>
  </si>
  <si>
    <t>14.10 Реконструкция МБОУ "Варжеляйская средняя общеобразовательная школа" (пристрой спортивного зала к зданию школы)</t>
  </si>
  <si>
    <t>ПСД 1400, Министерство образования</t>
  </si>
  <si>
    <t>14.11. Общежитие на 300 мест для ГБОУ РМ СПО "Торбеевский колледж мясной и молочной промышленности"</t>
  </si>
  <si>
    <t>Директор ГБОУ РМ СПО (ССУЗ) "Торбеевский колледж мясной и молочной промышленности" Тутуков Ю.В.</t>
  </si>
  <si>
    <t>ПСД 972.6, Министерство образования, наказ избирателей</t>
  </si>
  <si>
    <r>
      <t>14.12. .МБОУ «Торбеевская средняя общеобразовательная школа №3</t>
    </r>
    <r>
      <rPr>
        <b/>
        <sz val="11"/>
        <rFont val="Times New Roman"/>
        <family val="1"/>
        <charset val="204"/>
      </rPr>
      <t xml:space="preserve">». </t>
    </r>
    <r>
      <rPr>
        <sz val="11"/>
        <rFont val="Times New Roman"/>
        <family val="1"/>
        <charset val="204"/>
      </rPr>
      <t xml:space="preserve">Замена плоской крыши на шатровую </t>
    </r>
    <r>
      <rPr>
        <b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4760 кв. м , 740 мест, 1 смена</t>
    </r>
  </si>
  <si>
    <t>Государственная  программа Республики Мордовия "Доступная среда" на 2014 - 2018 годы, ПСД имеется</t>
  </si>
  <si>
    <t>14.13 Перепланировка классов по спортзал в МБОУ "Никольская основная общеобразовательная школа"</t>
  </si>
  <si>
    <t>14.14 Замена оборудования в газовых котельных ОУ (насосы, котлы)</t>
  </si>
  <si>
    <t>14.15 Оснащение спортивным оборудованием и инвентарем ОУ</t>
  </si>
  <si>
    <t>14.16 Капитальный ремонт спортивных залов МБОУ "Лопатинская основная общеобразовательная школа", МБОУ "Морд-Юнкинская основная общеобразовательная школа"</t>
  </si>
  <si>
    <t>14.17. Жилые помещения для детей-сирот и детей, оставшихся без попечения родителей, и лиц из их числа, по договорам специализированного найма.</t>
  </si>
  <si>
    <t xml:space="preserve">Государственная программа РМ «Развитие жилищного строительства и сферы жилищно-коммунального хозяйства» на 2014-2020 годы, в которую включена подпрограмма «Обеспечение жилыми помещениями детей-сирот и детей, оставшихся без попечения родителей, а также лиц из их числа в Республике Мордовия на 2014-2020 годы» (постановление Правительства Республики Мордовия от 04.10.2013 г. №455) </t>
  </si>
  <si>
    <t>14.1. Приобретение школьных автобусов</t>
  </si>
  <si>
    <t>14.3.Капитальный ремонт МБДОУ "Детский сад "Теремок" в с. Жуково на 40 мест</t>
  </si>
  <si>
    <t>14.4 Реконструкция МБОУ "Торбеевская основная общеобразовательная школа" (ремонт фасада здания, емонт подвала, отмостки, ограждение территори)</t>
  </si>
  <si>
    <t>14.5. Капитальный ремонт  и реконструкция части  здания МБОУ "Сургодьская ООШ" под ДОУ  на 40 мест</t>
  </si>
  <si>
    <t>14.6. Жилые помещения для детей-сирот и детей, оставшихся без попечения родителей, и лиц из их числа, по договорам специализированного найма.</t>
  </si>
  <si>
    <t>Министерство образования</t>
  </si>
  <si>
    <t xml:space="preserve">14.7. Капитальный ремонт МБДОУ «Детский сад «Ромашка» комбинированного вида" на 169 мест.
</t>
  </si>
  <si>
    <t xml:space="preserve">14.8. Капитальный ремонт  МБДОУ «Детский сад «Колосок» на 95 мест.
</t>
  </si>
  <si>
    <t>ПСД 200, Министерство образования</t>
  </si>
  <si>
    <t>14.9. Оснащение спортивным оборудованием и инвентарем ОУ</t>
  </si>
  <si>
    <t>14.10. Капитальный ремонт спортивных залов МБОУ "Лопатинская основная общеобразовательная школа", МБОУ "Морд-Юнкинская основная общеобразовательная школа"</t>
  </si>
  <si>
    <t>14.11. Реконструкция МБОУ "Торбеевская основная общеобразовательная школа" Ремонт фасада здания, ремонт подвала, отмостки, ограждение территории 2013кв.м. ,200 мест, 1 смена</t>
  </si>
  <si>
    <t>3-квартал</t>
  </si>
  <si>
    <t xml:space="preserve">14.2.Капитальный ремонт МБОУ «Жуковская средняя общеобразовательная школа». </t>
  </si>
  <si>
    <t xml:space="preserve"> 2-3 квартал</t>
  </si>
  <si>
    <t xml:space="preserve">14.3. Капитальный ремонт МБОУ «Красноармейская основная общеобразовательная школа». </t>
  </si>
  <si>
    <t>ПСД 150, Министерство образования</t>
  </si>
  <si>
    <t xml:space="preserve">14.4. МБУ ДОД «Дом детского творчества». . 
ремонт отопительной системы, водопровода, канализации, полов 2000 кв.м.
</t>
  </si>
  <si>
    <r>
      <t>14.5. Капитальный ремонт МБОУ «Торбеевская средняя общеобразовательная школа №3</t>
    </r>
    <r>
      <rPr>
        <b/>
        <sz val="11"/>
        <rFont val="Times New Roman"/>
        <family val="1"/>
        <charset val="204"/>
      </rPr>
      <t xml:space="preserve">» </t>
    </r>
    <r>
      <rPr>
        <sz val="11"/>
        <rFont val="Times New Roman"/>
        <family val="1"/>
        <charset val="204"/>
      </rPr>
      <t>Строительство гаража, кап ремонт отопительной системы</t>
    </r>
  </si>
  <si>
    <t xml:space="preserve">14.6. Реконструкция части здания МБОУ «Никольская основная общеобразовательная школа». </t>
  </si>
  <si>
    <t>ПСД 120, Министерство образования</t>
  </si>
  <si>
    <t xml:space="preserve">14.1. Капитальный ремонт МБОУ «Тат-Юнкинская основная общеобразовательная школа». </t>
  </si>
  <si>
    <t>ПСД 100, Министерство образования</t>
  </si>
  <si>
    <t xml:space="preserve">14.2. Капитальный ремонт МБОУ «Варжеляйская средняя общеобразовательная школа». </t>
  </si>
  <si>
    <t>ПСД 500, Министерство образования</t>
  </si>
  <si>
    <t xml:space="preserve">14.3. Капитальный ремонт МБОУ «Морд-Юнкинская основная общеобразовательная школа». </t>
  </si>
  <si>
    <t>14.4.  Строительство пристроя под столовую МБОУ "Торбеевская ООШ" на 120 мест</t>
  </si>
  <si>
    <t>14.5. МБОУ "Торбеевская средняя общеобразовательная школа №1" Ограждение территории, ремонт и замена полов, ремонт гаража и мастерских</t>
  </si>
  <si>
    <t>14.6. Капитальный ремонт МБОУ "Салазгорьская средняя общеобразовательная школа"</t>
  </si>
  <si>
    <t>14.7. Капитальный ремонт МБОУ "Лопатинская основная общеобразовательная школа"</t>
  </si>
  <si>
    <t>Развитие здравоохранения</t>
  </si>
  <si>
    <t xml:space="preserve">                                                                                              2015 г.</t>
  </si>
  <si>
    <t>15.1. Капитальный ремонт здания санбаклаборатории 123,1 кв.м.</t>
  </si>
  <si>
    <t>зам. Главы администрации, начальник управления по социальной работе-Бульдяев А.К., главный врач ГБУЗ РМ "Торбеевская ЦРБ"</t>
  </si>
  <si>
    <t>ПСД 300 Министерство здравоохранения</t>
  </si>
  <si>
    <t>15.2. Капитальный ремонт здания хозяйственной части 682,1 кв.м.</t>
  </si>
  <si>
    <t>ПСД 400 Министерство здравоохранения</t>
  </si>
  <si>
    <t>15.3. Капитальный ремонт здания пищеблока 226,4 кв.м.</t>
  </si>
  <si>
    <t>15.4. Строительство здания Красноармейского ФАП 667 чел.</t>
  </si>
  <si>
    <t xml:space="preserve"> в течении года </t>
  </si>
  <si>
    <t>ПСД 100, В рамках муницип. Программы Торбеевского муниципального района "Устойчивое развитие сельских территорий на 2014-2017 годы и на период до 2020 года"</t>
  </si>
  <si>
    <t>15.5. Строительство здания Варжеляйского  ФАП 645 чел.</t>
  </si>
  <si>
    <t>Развитие рынка труда, повышение занятости населения</t>
  </si>
  <si>
    <t>16.1 Текущий ремонт здания ГКУ РМ "ЦЗН Торбеевского района" Площадь здания 60 м.кв. Количество посещений в день 25 чел.</t>
  </si>
  <si>
    <t>Директор ГКУ РМ "ЦЗН Торбеевского района" - Тутуков Д.Ю.</t>
  </si>
  <si>
    <t>ПСД 50, Государственный комитет Республики Мордовия по труду и занятости населения</t>
  </si>
  <si>
    <t>16.2 Содействие трудоустройству граждан, ищущих работу, в том числе организация ярмарок вакансий рабочих и учебныхмест, оплачиваемых общественных работ и временной занятости граждан</t>
  </si>
  <si>
    <t>16.3 Организация оказания услуг по профессиональной подготовке, переподготовке и повышению квалификации различных категорий безработных граждан</t>
  </si>
  <si>
    <t>16.4 Содействие безработным гражданам в организации предпринимательской деятельности и самостоятелдьной занятости</t>
  </si>
  <si>
    <t>16.6 Организация временного трудоустройства несовершеннолетних граждан в возрасте от 14 до 18 лет</t>
  </si>
  <si>
    <t>16.7 Организация оказания профориентационных услуг различным группам населения</t>
  </si>
  <si>
    <t>16.8 Регулирование внутренней и внешней миграции</t>
  </si>
  <si>
    <t>16.9 Формирование перечня востребованных на рынке труда профессий, прогноза потребностей в кадрах</t>
  </si>
  <si>
    <t>16.10 Содействие социальной адаптации различных категорий безработных граждан на рынке труда</t>
  </si>
  <si>
    <t>16.11 Оптимизация информационного обеспечения мероприятий в сфере занятости</t>
  </si>
  <si>
    <t>Развитие культуры</t>
  </si>
  <si>
    <t xml:space="preserve">17.1. Реконструкция МБУК «Торбеевский РДК» 1416 кв.м; 400 мест, 300 посещений в смену.
</t>
  </si>
  <si>
    <t>Зам. Главы администрации, начальник управления по социальной работе - Бульдяев А.К.,  отдел культуры администрации</t>
  </si>
  <si>
    <t>ПСД имеется, Министерство культуры и туризма</t>
  </si>
  <si>
    <t>17.1. Строительство МБУК «КДЦ Дракинского с\поселения» 1500 кв.м, 100 мест, 200 посещений в смену</t>
  </si>
  <si>
    <t>ПСД 650, В рамках муницип. Программы Торбеевского муниципального района "Устойчивое развитие сельских территорий на 2014-2017 годы и на период до 2020 года"</t>
  </si>
  <si>
    <t>17.2. Строительство МБУК «КДЦ  Виндрейского с\поселения»  50 мест</t>
  </si>
  <si>
    <t>ПСД 450, В рамках муницип. Программы Торбеевского муниципального района "Устойчивое развитие сельских территорий на 2014-2017 годы и на период до 2020 года"</t>
  </si>
  <si>
    <t>17.3. Строительство МБУК «КДЦ  Никольского с\поселения»  50 мест</t>
  </si>
  <si>
    <t>В рамках муницип. Программы Торбеевского муниципального района "Устойчивое развитие сельских территорий на 2014-2017 годы и на период до 2020 года"</t>
  </si>
  <si>
    <t xml:space="preserve">17.1. Капитальный ремонт здания и техническое оснащение МБУК «Торбеевская районная библиотека» 900 кв. м 
120 посещений в смену.
</t>
  </si>
  <si>
    <t>ПСД 520, Министерство культуры и туризма</t>
  </si>
  <si>
    <t>17.2. Строительство МБУК «КДЦ Жуковского  с\поселения» 240 м ест</t>
  </si>
  <si>
    <t>ПСД 300, В рамках муницип. Программы Торбеевского муниципального района "Устойчивое развитие сельских территорий на 2014-2017 годы и на период до 2020 года"</t>
  </si>
  <si>
    <t>17.3. Проведение 100-летнего юбилея легендарного летчика, Героя Советского Союза, уроженца Торбеевского района М.П. Девятаева</t>
  </si>
  <si>
    <t>3  квартал</t>
  </si>
  <si>
    <t>Министерство по национальной политике</t>
  </si>
  <si>
    <t>17.1 Капитальный ремонт и техническое оснащение МБУ ДОД "Детская школа искусств" 288,5 кв.м., 40-45 посещений в смену</t>
  </si>
  <si>
    <t>ПСД 400, Министерство культуры и туризма</t>
  </si>
  <si>
    <t>17.2. Строительство МБУК «КДЦ Лопатинского  с\поселения» 75 мест</t>
  </si>
  <si>
    <t>ПСД 350, В рамках муницип. Программы Торбеевского муниципального района "Устойчивое развитие сельских территорий на 2014-2017 годы и на период до 2020 года"</t>
  </si>
  <si>
    <t>Развитие физической культуры и спорта</t>
  </si>
  <si>
    <t>18.1. Размещение информационных материалов о физкультурно-оздоровительной массовой работе, популяризация здорового образа жизни</t>
  </si>
  <si>
    <t xml:space="preserve">Зам. Главы администрации, начальник управления по социальной работе - Бульдяев А.К.,  </t>
  </si>
  <si>
    <t>Проведение спортивных мероприятий</t>
  </si>
  <si>
    <t>20.1. Бассейн в р.п. Торбеево Торбевского муниципального района Республики Мордовия (филиал Стадиона водных видов спорта, г Саранск)</t>
  </si>
  <si>
    <t>Зам. Главы администрации, начальник управления по социальной работе - Бульдяев А.К.,  отдел по делам молодежи, физкультуры и спорта администрации</t>
  </si>
  <si>
    <t>Государственная программа Республики Мордовия "Развитие физической культуры и спорта на 2014-2020 годы";
ФЦП "Развитие физической культуры и спорта в Российской Федерации на 2016-2020 годы", наказ избирателей</t>
  </si>
  <si>
    <t>Экологическая политика</t>
  </si>
  <si>
    <t>19.1. Капитальный ремонт гидротехнических сооружений пруда на р.Юнка, с.п. Мордовские Юнки Торбеевского муниципального района Республики Мордовия,160 тыс. куб.м.</t>
  </si>
  <si>
    <t>Министерство природных ресурсов ПСД 270, Государственная программа Республики Мордовия "Развитие водохозяйственного комплекса Республики Мордовия " на 2014-2020 годы</t>
  </si>
  <si>
    <t>19.1. Расчистка русла р. Виндрей, с. Виндрей Торбеевского муниципального района Республики Мордовия</t>
  </si>
  <si>
    <t>-</t>
  </si>
  <si>
    <t xml:space="preserve"> Министерство природных ресурсов, ПСД 450, Государственная программа Республики Мордовия "Развитие водохозяйственного комплекса Республики Мордовия " на 2014-2020 годы</t>
  </si>
  <si>
    <t>19.1. Капитальный ремонт состояния гидротехнических   сооружений   пруда   на  овраге Пятничный у села Жуково   Торбеевского муниципального района Республики Мордовия,180 тыс.куб. м.</t>
  </si>
  <si>
    <t xml:space="preserve"> Министерство природных ресурсов, ПСД 302.5, Государственная программа Республики Мордовия "Развитие водохозяйственного комплекса Республики Мордовия " на 2014-2020 годы</t>
  </si>
  <si>
    <t>19.2. Капитальный ремонт гидротехнических сооружений пруда на р. Савва, с. п. Савва Торбеевского муниципального района Республики Мордовия,175 тыс. куб.м.</t>
  </si>
  <si>
    <t xml:space="preserve">  Министерство природных ресурсов, ПСД 270, Государственная программа Республики Мордовия "Развитие водохозяйственного комплекса Республики Мордовия " на 2014-2020 годы</t>
  </si>
  <si>
    <t>всего, в т.ч. по годам</t>
  </si>
  <si>
    <t>2014г</t>
  </si>
  <si>
    <t>2015г</t>
  </si>
  <si>
    <t>2016г</t>
  </si>
  <si>
    <t>2017 г</t>
  </si>
  <si>
    <t>2018 г</t>
  </si>
  <si>
    <t>Детальный план-график реализации муниципальной программы комплексного социально-экономического развития Торбеевского муниципального района Республики Мордовия на  2014-2018годов</t>
  </si>
  <si>
    <t>тыс. руб.</t>
  </si>
  <si>
    <t>№п/п</t>
  </si>
  <si>
    <t>Наименование основного мероприятия программы</t>
  </si>
  <si>
    <t>Ответственный исполнитель (должность, ФИО)</t>
  </si>
  <si>
    <t>Ожидаемый результат (краткое описание)</t>
  </si>
  <si>
    <t>Срок начала реализации</t>
  </si>
  <si>
    <t>Срок окончания реализации (дата  окончания контрольного события)</t>
  </si>
  <si>
    <t>Объем ресурсного обеспечения на очередной финансовый год и плановый период (тыс.руб)</t>
  </si>
  <si>
    <t>всего</t>
  </si>
  <si>
    <t>в т.ч. по источникам финансирования</t>
  </si>
  <si>
    <t>республиканский бюджет</t>
  </si>
  <si>
    <t>бюджет муниципального образования</t>
  </si>
  <si>
    <t>внебюджетные средства</t>
  </si>
  <si>
    <t>Всего по муниципальной программе</t>
  </si>
  <si>
    <t>Заместитель Главы администрации Торбеевского муниципального района Корнеева С.А.</t>
  </si>
  <si>
    <t>Повышение конкурентоспособности промышленных предприятий района</t>
  </si>
  <si>
    <t xml:space="preserve"> Реконструкция убойного цеха в пгт. Торбеево</t>
  </si>
  <si>
    <t>Поставка и монтаж технологического оборудования пгт Торбеево ЗАО МПК "Атяшевский"</t>
  </si>
  <si>
    <t>Создание материально-технической, приборно-аналитической и технологической базы семеноводства в ООО "МАПО "Торбеево"</t>
  </si>
  <si>
    <t>Заместитель Главы администрации Торбеевского муниципального района Катаев В.Н.</t>
  </si>
  <si>
    <t xml:space="preserve"> Приобретение оргтехники АНО Редакция газеты "Торбеевские новости"</t>
  </si>
  <si>
    <t xml:space="preserve"> Приобретение фотоаппарата АНО Редакция газеты "Торбеевские новости"</t>
  </si>
  <si>
    <t>Ремонт крыши здания АНО Редакция газеты "Торбеевские новости"</t>
  </si>
  <si>
    <t>Ремонт фасада здания АНО Редакция газеты "Торбеевские новости"</t>
  </si>
  <si>
    <t>Развитие агромромышленного комплекса и перерабатывающей промышленности</t>
  </si>
  <si>
    <t>Первый заместитель Главы администрации Торбеевского муниципального района Солдаткин М.Я.</t>
  </si>
  <si>
    <t>Создание благоприятных условий для развития агропомышленного производства на территории Торбеевского муниципального района, расширение рынка сельскохозяйственной продукции, сырья и продовольствия</t>
  </si>
  <si>
    <t>Приобретение элитных семян</t>
  </si>
  <si>
    <t>Приобретение семян 1 репродукции</t>
  </si>
  <si>
    <t xml:space="preserve">Приобретение семян 2 репродукции </t>
  </si>
  <si>
    <t>Приобретение минеральных удобрений</t>
  </si>
  <si>
    <t>Приобретение средств защиты растений</t>
  </si>
  <si>
    <t>Приобретение основных видов сельскохозяйственной техники</t>
  </si>
  <si>
    <t>Приобретение техники для применения удобрений и средств защиты растений, другой специализированной техники</t>
  </si>
  <si>
    <t>Реализация комплекса мероприятий по улучшению мелиоративного состояния сельскохозяйственных земель</t>
  </si>
  <si>
    <t>Реализация прграммы "Поддержка начинающих фермеров"</t>
  </si>
  <si>
    <t>Приобретение специализированной техники дляживотноводства</t>
  </si>
  <si>
    <t>Приобретение фасовочного аппарата для розлива молока и кисломолочных продуктов</t>
  </si>
  <si>
    <t>Приобретение автомата для фасовки сливочного масла</t>
  </si>
  <si>
    <t>Строительство семейной животноводческой фермы на 100 коров</t>
  </si>
  <si>
    <t>Строительство модульной газовой котельной</t>
  </si>
  <si>
    <t>Создание необходимых и благоприятных условий для интенсификации экономического роста, повышения качества жизни населения</t>
  </si>
  <si>
    <t xml:space="preserve"> Ежегодное обновление инвестиционного паспорта района</t>
  </si>
  <si>
    <t>Не требует финансирования</t>
  </si>
  <si>
    <t>Подготовка и размещение в СМИ  материалов об инвестиционных возможностях района</t>
  </si>
  <si>
    <t xml:space="preserve"> Подготовка бюджетных заявок для включения инвестиционных проектов Торбеевского муниципального района в пеечень федеральных, республиканских целевых и адресных программ </t>
  </si>
  <si>
    <t>Оказание консультационной помощи субъектам инвестиционной деятельности по формированию пакета документов на получение льгот и субсидий</t>
  </si>
  <si>
    <t xml:space="preserve"> Оказание консультационной поддержки по разработке бизнес-планов инвестиционных проектов для реализации на территории муниципального района</t>
  </si>
  <si>
    <t>Подготовка новых инвестиционных площадок с инфраструктурным и правовым обеспечением</t>
  </si>
  <si>
    <t>Мониторинг инвестиционных процессов в разрезе видов экономической деятельности</t>
  </si>
  <si>
    <t>Ведение и обновление электронного реестра инвестиционных проектов, реализуемых в муниципальном районе ( на web-портале администрации района)</t>
  </si>
  <si>
    <t>Организация и проведение тематических выставок, ярмарок-презентаций инвестиционных проектов в муниципальном районе</t>
  </si>
  <si>
    <t>Изготовление презентационного фильма, флеш-презентации</t>
  </si>
  <si>
    <t>Приведение объектов муниципальной собственности в надлежащее техническое состояние, отвечающее стандартам качества; повышение уровня обеспеченности и доступности жилья для нселения района</t>
  </si>
  <si>
    <t xml:space="preserve"> Строительство 32-х кв. дома в рп Торбеево по программе "Переселение граждан из ветхого и варийного жилья"</t>
  </si>
  <si>
    <t xml:space="preserve"> Районная подпрограмма "Обеспечение жильем молодых семей федеральной целевой программы "Жилище" на 2011-2015гг (на конкусной основе)</t>
  </si>
  <si>
    <t>1-ый, 2-ой  пусковые комплексы газоснабжения рп Торбеево, ул. Курашова 240 м</t>
  </si>
  <si>
    <t>1-ый, 2-ой  пусковые комплексы водоснабжения  рп Торбеево, ул. Курашова 240 м</t>
  </si>
  <si>
    <t>1-ый, 2-ой пусковые комплексы строительства линии электропередач рп Торбеево, ул. Курашова 240 м</t>
  </si>
  <si>
    <t>Водоснабжение улиц Зеленая, Первомайская, Строительная, Полевая, Ушакова; 5,1 км</t>
  </si>
  <si>
    <t>Строительство линии электропередач 1-ый пусковой комплекс в массиве новостроящихся улиц Южная, Трудовая, Мокшанская, Производственная, Придорожная  3,9 км</t>
  </si>
  <si>
    <t>Строительство газопровода 1-ый пусковой комплекс в массиве новостроящихся улиц Южная, Трудовая, Мокшанская, Производственная, Придорожная 2,5 км</t>
  </si>
  <si>
    <t>Строительство водопровода 1-ый пусковой комплекс в массиве новостроящихся улиц Южная, Трудовая, Мокшанская, Производственная, Придорожная 2,6 км</t>
  </si>
  <si>
    <t>Строительство распределительного водопровода Виндрейское с/п, 1 км</t>
  </si>
  <si>
    <t>Строительство распределительного водопровода Старо-Пичурское с/п, 4,5 км</t>
  </si>
  <si>
    <t>Строительство распределительного водопровода Тат-Юнкинское с/п, 4,7 км</t>
  </si>
  <si>
    <t>Строительство  газопровода Виндрейское с/п,2км</t>
  </si>
  <si>
    <t>Строительство водонапорной башни Виндрейское с/п</t>
  </si>
  <si>
    <t>Строительство линии электропередач 1-ый пусковой комплекс в массиве новостроящихся улиц Солнечная, Восточная 4 км</t>
  </si>
  <si>
    <t>Строительство газопровода 1-ый пусковой комплекс в массиве новостроящихся улиц Солнечная, Восточная 4 км</t>
  </si>
  <si>
    <t xml:space="preserve"> Строительство водопровода в массиве новостроящихся улиц Солнечная, Восточная 4 км</t>
  </si>
  <si>
    <t>Строительство 8-ми кв. дома в рп Торбеево по программе "Переселение граждан из ветхого и варийного жилья"</t>
  </si>
  <si>
    <t>Строительство линии электропередач 2-ой пусковой комплекс в массиве новостроящихся улиц Южная, Трудовая, Мокшанская, Производственная, Придорожная  2,3 км</t>
  </si>
  <si>
    <t>Строительство газопровода 2-ой пусковой комплекс в массиве новостроящихся улиц Южная, Трудовая, Мокшанская, Производственная, Придорожная 2,5 км</t>
  </si>
  <si>
    <t>Строительство водопровода 2-ой пусковой комплекс в массиве новостроящихся улиц Южная, Трудовая, Мокшанская, Производственная, Придорожная 2,1 км</t>
  </si>
  <si>
    <t>Строительство распределительного водопровода Лопатинского с/п, 5 км</t>
  </si>
  <si>
    <t>Строительство артезианских скважин ( 1ед.),водопровода (1 км), водонапорных башен ( 1 ед) Никольское с/п</t>
  </si>
  <si>
    <t>Строительство распредилительного водопроводаСургодьское с/п, 5,7 км</t>
  </si>
  <si>
    <t>Строительство газопровода Сургодьское с/п, 0,1 км</t>
  </si>
  <si>
    <t>Строительство распределительного водопровода Кажлодское с/п, 25 км</t>
  </si>
  <si>
    <t>Строительство распределительного водопровода Морд-Юнкинское с/п,4 км</t>
  </si>
  <si>
    <t>Строительство линии электропередач 1-ый пусковой комплекс в массиве новостроящейся улицы Грачева А.С. 1,5 км</t>
  </si>
  <si>
    <t>Строительство газопровода 1-ый пусковой комплекс в массиве новостроящейся улицы Грачева А.С. 1,5 км</t>
  </si>
  <si>
    <t>Строительство водопровода в массиве новостроящейся улицы Грачева А.С. 1,5 км</t>
  </si>
  <si>
    <t>Строительство распределительного водопровода Краснопольское с/п, 5км.</t>
  </si>
  <si>
    <t xml:space="preserve"> Строительство многоквартирных домов по программе "Переселение из ветхового и аварийного жилья" п. Красноармейский, ул. Школьная, 2</t>
  </si>
  <si>
    <t>Строительство многоквартирных домов по программе "Переселение из ветхового и аварийного жилья"п. Красноармейский, ул. Школьная, 4</t>
  </si>
  <si>
    <t>Строительство распределительного водопровода  Варжеляйское с/п,3км</t>
  </si>
  <si>
    <t>Строительство распределительного водопровода,2 км, водонапорных башен (2 ед) Жуковское  с/п.</t>
  </si>
  <si>
    <t>Строительство распределительного водопровода  Салазгорьское с/п, 3 км</t>
  </si>
  <si>
    <t xml:space="preserve">Наличие качественных дорог между населенными пунктами района; повышение уровня  комфортности, доступности и качества оказываемых транспортных услуг населению </t>
  </si>
  <si>
    <t>Ремонт Торбеевской автостанции</t>
  </si>
  <si>
    <t xml:space="preserve"> Обустройство дорог и тротуаров </t>
  </si>
  <si>
    <t>Капитальный ремонт дороги рп Торбеево, ул. Школьный переулок</t>
  </si>
  <si>
    <t xml:space="preserve"> Капитальный ремонт дороги рп Торбеево, ул. Мичурина</t>
  </si>
  <si>
    <t>Строительство автодороги по ул. Ушакова, Полевая 2,2 км</t>
  </si>
  <si>
    <t>Завершение строительства дороги  по ул. Садовая с. Дракино 0.7 км</t>
  </si>
  <si>
    <t>Реконструкция дороги п. Торбеево-с. Кажлодка 10 км</t>
  </si>
  <si>
    <t>Реконструкция дороги Торбеево-Виндрей  27 км</t>
  </si>
  <si>
    <t>Строительство подъезда автодороги к улицам Южная, Трудовая, Мокшанская, Производственная, Придорожная 0,50 км</t>
  </si>
  <si>
    <t>Строительство дороги с. Старые Пичуры 2 км</t>
  </si>
  <si>
    <t xml:space="preserve"> Строительство дороги с. Краснополье 2 км</t>
  </si>
  <si>
    <t xml:space="preserve"> Капитальный ремонт дороги  с М-5 –г. Саранск до с. Лопатино-д. Гальчевка  10 км</t>
  </si>
  <si>
    <t>Капитальный ремонт дороги  с М-5 –г. Саранск до с. Носакино 4,5 км</t>
  </si>
  <si>
    <t xml:space="preserve"> Капитальный ремонт дороги с.Тат-Юнки- д. Большая Ивановка 4 км</t>
  </si>
  <si>
    <t>Строительство автодороги соединяющей улицы Водная, Павлова, Юбилейная, Советская, Пушкина, Чайковского, Лермонтова 1,1 км</t>
  </si>
  <si>
    <t>Строительство автодороги по улице Давлетшина 0,700 км</t>
  </si>
  <si>
    <t>Строительство автодороги по улице Рабочая 1 км</t>
  </si>
  <si>
    <t>Реконструкция автодороги по улице Интернациональная, 2-я Пятилетка 1 км</t>
  </si>
  <si>
    <t>Развитие жилищно-комунальной сферы</t>
  </si>
  <si>
    <t>Повышение удовлетворительности населения уровнем коммунального обслуживания</t>
  </si>
  <si>
    <t>Строительство многоквартирных домов по программе "Переселение из ветхого и аварийного жилья" рп Торбеево, ул. Студенческая 41, 250 кв.м.</t>
  </si>
  <si>
    <t>Строительство многоквартирных домов по программе "Переселение из ветхого и аварийного жилья" рп Торбеево, 164.2 кв.м.</t>
  </si>
  <si>
    <t>Строительство автодороги на свалку ТБО 0,9 км.</t>
  </si>
  <si>
    <t>Замена водопроводных сетей по ул. Советская, Пушкина, Чайковского 5 км.</t>
  </si>
  <si>
    <t>Приобретение спецтехники КО-440-2, 2 машины</t>
  </si>
  <si>
    <t>Капитальный ремонт канализационной насосной станции рп Торбеево</t>
  </si>
  <si>
    <t xml:space="preserve">Замена котлов котельной по ул.3 мкр., 
(3 шт.)
</t>
  </si>
  <si>
    <t>Капитальный ремонт водопровода, с проколом через ж/дорожное полотно, ул. Больничная, Акиняева рп Торбеево, 300 м.</t>
  </si>
  <si>
    <t>Приобретение установки для понижения фтора в составе воды</t>
  </si>
  <si>
    <t>Замена водопроводных сетей по ул. Новая, Б-Хмельницкого, Мира, Интернациональная, 10 км.</t>
  </si>
  <si>
    <t>Ремонт  многоквартирных домов по Программе «Капитальный ремонт многоквартирных домов» 3423,8 кв.м.</t>
  </si>
  <si>
    <t>Строительство инженерной инфраструктуры  на площадках ИЖС, 12 км.</t>
  </si>
  <si>
    <t>Строительство (приобретение) жилья для граждан сельских поселений, 800кв.м.</t>
  </si>
  <si>
    <t>Строительство (приобретение) жилья для молодых семей и молодых специалистов, 1100 кв.м.</t>
  </si>
  <si>
    <t>Замена водонапорной башни в с. Ст-Пичуры Торбеевского района</t>
  </si>
  <si>
    <t>Установление мини завода по переработке ТБО</t>
  </si>
  <si>
    <t>Ремонт  многоквартирных домов по Программе «Капитальный ремонт многоквартирных домов» 1652 кв.м.</t>
  </si>
  <si>
    <t>Разработка схем водоснабжения и водоотведения поселений</t>
  </si>
  <si>
    <t>Замена теплотрассы по ул. молодежная, рп Торбеево</t>
  </si>
  <si>
    <t>Замена сетевых насосов по ул. мкр 3-й (3 штт)</t>
  </si>
  <si>
    <t>Строительство мини очистных сооружений п. Торбеево</t>
  </si>
  <si>
    <t>Ремонт  многоквартирных домов по Программе «Капитальный ремонт многоквартирных домов» 2035,7 кв.м.</t>
  </si>
  <si>
    <t>Капитальный ремонт здания котельной по ул. Мичурина Строительство шатровой крыши. Замена панелей на стеклопакеты.</t>
  </si>
  <si>
    <t>Приобретение пожарной машины</t>
  </si>
  <si>
    <t>Ззамена сетевых насосов по ул. Мичурина Д-302/50 (3 шт)</t>
  </si>
  <si>
    <t>Реконструкция напорного коллектора 1,5 км.</t>
  </si>
  <si>
    <t>Ремонт  многоквартирных домов по Программе «Капитальный ремонт многоквартирных домов», 2040,6 кв.м.</t>
  </si>
  <si>
    <t xml:space="preserve">Капитальный ремонт здания котельной  по ул. 3 мкр Капитальный ремонт кровли. Остекленение витражей. </t>
  </si>
  <si>
    <t>Развитие инфраструктуры поддержки малого и среднего предпринимательства; популяризация и повышение престижа субъектов малого и среднего предпринимательства</t>
  </si>
  <si>
    <t>Строительство магазина, рп Торбеево, ул. Интернациональная, ООО "Феста",400 кв.м.</t>
  </si>
  <si>
    <t>Строительство магазина, рп Торбеево, ул. Спортивная, ИП Воронежцева, 200 кв.м.</t>
  </si>
  <si>
    <t>Установка пилорамы, рп Торбеево, ул. Водная, ООО "Торбеево строй сервис" 2000 кв.м.</t>
  </si>
  <si>
    <t>Строительство цеха по пошиву и ремонту одежды, рп Торбеево, 170 кв.м.</t>
  </si>
  <si>
    <t>Строительство овцеводческой фермы на 200 голов, 1000 кв.м.</t>
  </si>
  <si>
    <t xml:space="preserve"> Строительство крытых рядов для продовольственной группы товаров на Торбеевской ярмарке выходного дня</t>
  </si>
  <si>
    <t>Капитальный ремонт крыши розничного рынка по ул. Интернациональная (730,8 кв.м.)</t>
  </si>
  <si>
    <t>Капитальный ремонт внутренних помещений здания розничного рынка</t>
  </si>
  <si>
    <t xml:space="preserve"> Строительство крытых мест для торговли сельзоз. продукцией. Укладка твердого покрытия на Торбеевской ярмарке выходного дня.</t>
  </si>
  <si>
    <t xml:space="preserve"> Проведение централизованного холодного и горячего водоснабжени. Оборудование для мытья торгового инвентаря и устройства для мытья рук</t>
  </si>
  <si>
    <t>Установка дополнительного холодильника объемом закрузки до 5 т.</t>
  </si>
  <si>
    <t>Ремонт кабинета ветеринарно-санитарной экспертизы</t>
  </si>
  <si>
    <t>Создание на территории района комфортных условий для проживания</t>
  </si>
  <si>
    <t xml:space="preserve"> Капитальный ремонт гидро-технического сооружения рп Торбеево, ул. Советская, с обустройством зоны отдыха</t>
  </si>
  <si>
    <t>Обустройство парковой зоны рп Торбеево</t>
  </si>
  <si>
    <t>Обустройство площади Победы. Реконструкция памятника воину-солдату</t>
  </si>
  <si>
    <t xml:space="preserve"> Обустройство дворовых территорий. рп Торбеево, ул. мкр. 2-й</t>
  </si>
  <si>
    <t xml:space="preserve"> Обустройство дворовых территорий рп Торбеево, ул. Сельхозтехника</t>
  </si>
  <si>
    <t>Зам. Главы администрации по экономике - Корнеева С.А. Руководитель аппарата администрации - Игонькина Е.Ю.</t>
  </si>
  <si>
    <t>Планирование кризисных ситуаций до их возникновения по всем возможным направлениям; совершенствование структуры и процесса управления Торбееским муниципальным образованием с учетом современных информационных технологий</t>
  </si>
  <si>
    <t>Внедрение системы электронного документооборота (СЭД)</t>
  </si>
  <si>
    <t>Директор многофункционального центра - Киреев Н.Н.</t>
  </si>
  <si>
    <t>Повышение уровня оперативности и удобства получения государственных и муниципальных услуг</t>
  </si>
  <si>
    <t>Строительство МФЦ. Организация межведомственного электронного взаимодействия, предоставление государственных и муниципальных услуг в электронном виде Планируется строительство нового здания для размещения  МФЦ площадью 250 кв.м.,5 окон ожидания. Оказание 76 муниципальных и 51 государственной услуги</t>
  </si>
  <si>
    <t xml:space="preserve">Обеспечение оборудованием МФЦ </t>
  </si>
  <si>
    <t>Обеспечение мебелью МФЦ</t>
  </si>
  <si>
    <t>Ремонт помещений удаленных рабочих мест</t>
  </si>
  <si>
    <t>Обеспечение мебелью удаленных рабочих мест</t>
  </si>
  <si>
    <t>Обеспечение оборудованием удаленных рабочих мест</t>
  </si>
  <si>
    <t>Облицовка фасада здания администрации Торбеевского мугниципального района (с крыльцом)</t>
  </si>
  <si>
    <t>Организация профессиональной подготовки кадров</t>
  </si>
  <si>
    <t xml:space="preserve">Заместитель Главы администрации - Бульдяев А.К.  </t>
  </si>
  <si>
    <t>Повышение уровня рождаемости, улучшение положения семей с детьми, снижение смертности населения трудоспособного возраста, увеличение продолжительности жизни, создание условий и мотиваций для ведения здорового образа жизни, привлечение на территорию Торбеевского района миграционных потоков людей в трудоспособном возрасте, прежде всего молодежи</t>
  </si>
  <si>
    <t>Реализация мероприятий региональных программ демографического развития</t>
  </si>
  <si>
    <t>Совершенствование взаимодействия органов местного самоуправления, предприятий, организаций и учреждений района по сохранению  и развитию демографического потенциала</t>
  </si>
  <si>
    <t>Заместитель Главы администрации, начальник управления по социальной работе - Бульдяев А.К.</t>
  </si>
  <si>
    <t>Удовлетворение потребностей населения в услугах образовательных учреждений, укрепление материально-технической базы образовательных учреждений; обеспечение высокого уровня безопасности образовательных учреждений</t>
  </si>
  <si>
    <t>Приобретение школьных автобусов</t>
  </si>
  <si>
    <t>Повышение квалификации управленческих кадров для работы в условиях новой модели образования</t>
  </si>
  <si>
    <t>Оснащение техническими средствами контроля и аппаратурой спутниковой навигации школьных автобусов</t>
  </si>
  <si>
    <t>Установка систем видеонаблюдения в образовательных учреждениях</t>
  </si>
  <si>
    <t>Установка кнопки экстренного вызова нарядов полиции в ОУ</t>
  </si>
  <si>
    <t>Вывод оборудования передающего сигнал на пульт пожарной охраны образовательных учреждений</t>
  </si>
  <si>
    <t>Строительства Детского сада в п. Торбеево 4050 кв.м., 250 мест, 13 групп</t>
  </si>
  <si>
    <t>Строительство МБОУ "Дракинская средняя общеобразовательная школа" 2500 кв.м., 150 чел., 1 смена</t>
  </si>
  <si>
    <t>Строительство детскиого сада в с. Дракино на 80 мест</t>
  </si>
  <si>
    <t>Реконструкция части здания МБОУ "Салазгорьская СОШ" под детский сад на 40 мест</t>
  </si>
  <si>
    <t>Реконструкция МБОУ "Варжеляйская средняя общеобразовательная школа" (пристрой спортивного зала к зданию школы)</t>
  </si>
  <si>
    <t>Общежитие на 300 мест для ГБОУ РМ СПО "Торбеевский колледж мясной и молочной промышленности"</t>
  </si>
  <si>
    <t>Жилые помещения для детей-сирот и детей, оставшихся без попечения родителей, и лиц из их числа, по договорам специализированного найма.</t>
  </si>
  <si>
    <t xml:space="preserve">МБОУ «Торбеевская средняя общеобразовательная школа №3». Замена плоской крыши на шатровую  </t>
  </si>
  <si>
    <t>Замена оборудования в газовых котельных ОУ (насосы, котлы)</t>
  </si>
  <si>
    <t>Оснащение спортивным оборудованием и инвентарем ОУ</t>
  </si>
  <si>
    <t>Перепланировка классов по спортзал в МБОУ "Никольская основная общеобразовательная школа"</t>
  </si>
  <si>
    <t>Капитальный ремонт спортивных залов МБОУ "Лопатинская основная общеобразовательная школа", МБОУ "Морд-Юнкинская основная общеобразовательная школа"</t>
  </si>
  <si>
    <t>Капитальный ремонт МБДОУ "Детский сад "Теремок" в с. Жуково (строительство пристроя - хоз. Блока)</t>
  </si>
  <si>
    <t>Капитальный ремонт  и реконструкция части  здания МБОУ "Сургодьская ООШ" под ДОУ  на 40 мест</t>
  </si>
  <si>
    <t>Реконструкция МБОУ "Торбеевская основная общеобразовательная школа" (ремонт фасада здания, емонт подвала, отмостки, ограждение территори)</t>
  </si>
  <si>
    <t xml:space="preserve">Капитальный ремонт  МБДОУ «Детский сад «Колосок» на 95 мест.
</t>
  </si>
  <si>
    <t xml:space="preserve">Капитальный ремонт МБДОУ «Детский сад «Ромашка» комбинированного вида" на 169 мест.
</t>
  </si>
  <si>
    <t>Реконструкция МБОУ "Торбеевская основная общеобразовательная школа" Ремонт фасада здания, ремонт подвала, отмостки, ограждение территории 2013кв.м. ,200 мест, 1 смена</t>
  </si>
  <si>
    <t xml:space="preserve">Капитальный ремонт МБОУ «Жуковская средняя общеобразовательная школа». </t>
  </si>
  <si>
    <t xml:space="preserve">Капитальный ремонт МБОУ «Красноармейская основная общеобразовательная школа». </t>
  </si>
  <si>
    <t xml:space="preserve">МБУ ДОД «Дом детского творчества». . 
ремонт отопительной системы, водопровода, канализации, полов 2000 кв.м.
</t>
  </si>
  <si>
    <t>Капитальный ремонт МБОУ «Торбеевская средняя общеобразовательная школа №3» Строительство гаража, кап ремонт отопительной системы</t>
  </si>
  <si>
    <t xml:space="preserve">Реконструкция части здания МБОУ «Никольская основная общеобразовательная школа». </t>
  </si>
  <si>
    <t xml:space="preserve">Капитальный ремонт МБОУ «Тат-Юнкинская основная общеобразовательная школа». </t>
  </si>
  <si>
    <t xml:space="preserve">Капитальный ремонт МБОУ «Варжеляйская средняя общеобразовательная школа». </t>
  </si>
  <si>
    <t xml:space="preserve">Капитальный ремонт МБОУ «Морд-Юнкинская основная общеобразовательная школа». </t>
  </si>
  <si>
    <t>Строительство пристроя под столовую МБОУ "Торбеевская ООШ" на 120 мест</t>
  </si>
  <si>
    <t>МБОУ "Торбеевская средняя общеобразовательная школа №1" Ограждение территории, ремонт и замена полов, ремонт гаража и мастерских</t>
  </si>
  <si>
    <t>Капитальный ремонт МБОУ "Салазгорьская средняя общеобразовательная школа"</t>
  </si>
  <si>
    <t>Капитальный ремонт МБОУ "Лопатинская основная общеобразовательная школа"</t>
  </si>
  <si>
    <t>Главный врач ГБУЗ РМ "Торбеевская РМ"  -  Ладяев С.В.</t>
  </si>
  <si>
    <t>Повышение уровня комфортности, доступности и качества оказываемых медицинских услуг населению</t>
  </si>
  <si>
    <t>Капитальный ремонт здания санбаклаборатории 123,1 кв.м.</t>
  </si>
  <si>
    <t>Капитальный ремонт здания хозяйственной части 682,1 кв.м.</t>
  </si>
  <si>
    <t>Капитальный ремонт здания пищеблока 226,4 кв.м.</t>
  </si>
  <si>
    <t>Строительство здания Красноармейского ФАП 667 чел.</t>
  </si>
  <si>
    <t>Строительство здания Варжеляйского  ФАП 645 чел.</t>
  </si>
  <si>
    <t>Директор ГКУ РМ "Центр занятости населения Торбеевского района"</t>
  </si>
  <si>
    <t>Минимизация уровней общей и регистрируемой безработицы; получение информации о какантных рабочих местах, характере и условиях работы на рынке труда; оказание информационных и консультационных услуг, подбор рабочих мест и направление на работу различных категорий граждан</t>
  </si>
  <si>
    <t>Текущий ремонт здания ГКУ РМ "ЦЗН Торбеевского района" Площадь здания 60 м.кв. Количество посещений в день 25 чел.</t>
  </si>
  <si>
    <t>Содействие трудоустройству граждан, ищущих работу, в том числе организация ярмарок вакансий рабочих и учебныхмест, оплачиваемых общественных работ и временной занятости граждан</t>
  </si>
  <si>
    <t>В рамках текущего финансировапния</t>
  </si>
  <si>
    <t>Организация оказания услуг по профессиональной подготовке, переподготовке и повышению квалификации различных категорий безработных граждан</t>
  </si>
  <si>
    <t>Содействие безработным гражданам в организации предпринимательской деятельности и самостоятелдьной занятости</t>
  </si>
  <si>
    <t>Содействие занятости граждан, особо нуждающихся в социальной защите и испытывающих трудности в поиске работы: инвалидов, раждан, освобожденных из учреждений, исполняющих наказание в виде лишения свободы</t>
  </si>
  <si>
    <t>Организация временного трудоустройства несовершеннолетних граждан в возрасте от 14 до 18 лет</t>
  </si>
  <si>
    <t>Организация оказания профориентационных услуг различным группам населения</t>
  </si>
  <si>
    <t>Регулирование внутренней и внешней миграции</t>
  </si>
  <si>
    <t>Формирование перечня востребованных на рынке труда профессий, прогноза потребностей в кадрах</t>
  </si>
  <si>
    <t>Содействие социальной адаптации различных категорий безработных граждан на рынке труда</t>
  </si>
  <si>
    <t>Оптимизация информационного обеспечения мероприятий в сфере занятости</t>
  </si>
  <si>
    <t>Заместитель Главы администрации - Бульдяев А.К., Зав. отделом по культуре - Дашкина О.Н..</t>
  </si>
  <si>
    <t>Создание благоприятных условий для удовлетворения культурных потребностей населения и обеспечение доступа к культурным ценностям; повышение качества жизни населения</t>
  </si>
  <si>
    <t xml:space="preserve">Реконструкция МБУК «Торбеевский РДК» 1416 кв.м; 400 мест, 300 посещений в смену.
</t>
  </si>
  <si>
    <t>Строительство МБУК «КДЦ Дракинского с\поселения» 1500 кв.м, 100 мест, 200 посещений в смену</t>
  </si>
  <si>
    <t xml:space="preserve"> Строительство МБУК «КДЦ  Виндрейского с\поселения»  50 мест</t>
  </si>
  <si>
    <t>Строительство МБУК «КДЦ  Никольского с\поселения»  50 мест</t>
  </si>
  <si>
    <t xml:space="preserve"> Капитальный ремонт здания и техническое оснащение МБУК «Торбеевская районная библиотека» 900 кв. м 
120 посещений в смену.
</t>
  </si>
  <si>
    <t>Строительство МБУК «КДЦ Жуковского  с\поселения» 240 мест</t>
  </si>
  <si>
    <t>Проведение 100-летнего юбилея легендарного летчика, Героя Советского Союза, уроженца Торбеевского района М.П. Девятаева</t>
  </si>
  <si>
    <t>Капитальный ремонт и техническое оснащение МБУ ДОД "Детская школа искусств" 288,5 кв.м., 40-45 посещений в смену</t>
  </si>
  <si>
    <t>Строительство МБУК «КДЦ Лопатинского  с\поселения» 75 мест</t>
  </si>
  <si>
    <t>Заместитель Главы администрации - Бульдяев А.К., Зав. отделом по физической культуре, споррту и молодежной политике - Нужин И.М.</t>
  </si>
  <si>
    <t>Увеличение числа занимающихся физической культурой и спортом среди населения; профилактика здорового образа жизни и вевиантного поведения в молодежной среде</t>
  </si>
  <si>
    <t>Размещение информационных материалов о физкультурно-оздоровительной массовой работе, популяризация здорового образа жизни</t>
  </si>
  <si>
    <t>Бассейн в рп Торбеево Торбеевского муниципального района РМ (филиал Стадиона водных видов спорта, г Саранск)</t>
  </si>
  <si>
    <t>Обеспечение экологической безопасности района на основе проведения организационно-технических мероприятий в сфере охраны окружающей среды</t>
  </si>
  <si>
    <t>Капитальный ремонт гидротехнических сооружений пруда на р.Юнка, с.п. Мордовские Юнки Торбеевского муниципального района Республики Мордовия,160 куб.м.</t>
  </si>
  <si>
    <t>Расчистка русла р. Виндрей, с. Виндрей Торбеевского муниципального района Республики Мордовия</t>
  </si>
  <si>
    <t>Капитальный ремонт состояния гидротехнических   сооружений   пруда   на  овраге Пятничный у села Жуково   Торбеевского муниципального района Республики Мордовия,180 куб. м.</t>
  </si>
  <si>
    <t>Капитальный ремонт гидротехнических сооружений пруда на р. Савва, с. п. Савва Торбеевского муниципального района Республики Мордовия,175 куб.м.</t>
  </si>
  <si>
    <t xml:space="preserve"> Приложение 2</t>
  </si>
  <si>
    <t>Приложение 4</t>
  </si>
  <si>
    <t>План реализации муниципальной программы комплексного социально-экономического развития Торбеевского муниципального района Республики Мордовия на  очередной финансовый 2014 год и плановый период 2015-2016 годы</t>
  </si>
  <si>
    <t>график реализации</t>
  </si>
  <si>
    <t>2014 год</t>
  </si>
  <si>
    <t>2015 год</t>
  </si>
  <si>
    <t>2016 год</t>
  </si>
  <si>
    <t>1 кв</t>
  </si>
  <si>
    <t>2кв</t>
  </si>
  <si>
    <t>3кв</t>
  </si>
  <si>
    <t>4кв</t>
  </si>
  <si>
    <t>+</t>
  </si>
  <si>
    <t xml:space="preserve"> Районная подпрограмма "Обеспечение жильем молодых семей федеральной целевой программы "Жилище" на 2011-2015гг (на конкурсной основе)</t>
  </si>
  <si>
    <t xml:space="preserve">Заместитель Главы администрации - Бульдяев А.К., начальниу управления по социальной работе  </t>
  </si>
  <si>
    <t>Приложение 3</t>
  </si>
  <si>
    <t xml:space="preserve">1. Достижение экономического роста и конкурентоспособности в реальном секторе экономики </t>
  </si>
  <si>
    <t>Цель —  создание прочных условий для  позитивного развития  экономики района</t>
  </si>
  <si>
    <t xml:space="preserve">Кадастровые работы по формиро- 
ванию земельных    участков с целью   
разграничения государственной собственности на землю  
</t>
  </si>
  <si>
    <t xml:space="preserve"> Зам. Главы администрации по промышленности, транспорту, строительству, ЖКХ и связи- Катаев В.Н.</t>
  </si>
  <si>
    <t xml:space="preserve">    
Оформление  кадастровых  паспортов и свидетельств
на собственность на объекты недвижимости, составляющие муници-пальную    казну;             выявленные  бесхозяйные объекты     недвижимости;      объекты, принимаемые в муниципальную собственность
</t>
  </si>
  <si>
    <t xml:space="preserve">Определение  рыночной стоимости объектов     
недвижимости,   находящихся        в муниципальной    собственности     
</t>
  </si>
  <si>
    <t xml:space="preserve">Определение рыночной величины  арендной    платы за пользование недвижимым имуществом, находящимся  в муниципальной 
собственности     
</t>
  </si>
  <si>
    <t>Организация и проведение  торгов по реализации земельных участков и объектов недвижимого имущества, находящегося в муниципальной собственности</t>
  </si>
  <si>
    <t>Организация и проведение  торгов по продаже права  заключения договоров аренды в отношении  земельных участков и объектов недвижимого имущества, находящегося в муниципальной собственности</t>
  </si>
  <si>
    <t>13.3 Предоставление земельных участков гражданам  на безвозмездной основе (многодетным семьям)</t>
  </si>
  <si>
    <t>13.4 Адресная материальная поддержка многодетных семей и нуждающихся в помощи</t>
  </si>
  <si>
    <t>13.5 Оздоровление детей из многодетных , неполных семей, детей из семей безработных родителей, детей-сирот, детей инвалидов, детей из неблагополучных семей</t>
  </si>
  <si>
    <t>13.6 Работа с  прибывшими и поставленными на учет участниками и членамт их семей</t>
  </si>
  <si>
    <t>Программа Республики Мордовия "Оказание содействия добровольному переселению в Республику Мордовия соотечественников, проживающих за рубежом, на 2013-2015гг "</t>
  </si>
  <si>
    <t>13.7 Дальнейшее развитие и совершенствование системы диспансерного наблюдения за состоянием здоровья девочек, девушек и женщин, подготовка их к материнству</t>
  </si>
  <si>
    <t>Госуд.программа "Развитие рынка труда и улучшение условий труда в Республике Мордовия на 2014-2018гг""</t>
  </si>
  <si>
    <t>16.5 Содействие занятости граждан, особо нуждающихся в социальной защите и испытывающих трудности в поиске работы: инвалидов, раждан, освобожденных из учреждений, исполняющих наказание в виде лишения свободы</t>
  </si>
  <si>
    <t>Предоставление земельных участков гражданам  на безвозмездной основе (многодетным семьям)</t>
  </si>
  <si>
    <t>Адресная материальная поддержка многодетных семей и нуждающихся в помощи</t>
  </si>
  <si>
    <t>Оздоровление детей из многодетных , неполных семей, детей из семей безработных родителей, детей-сирот, детей инвалидов, детей из неблагополучных семей</t>
  </si>
  <si>
    <t>Работа с  прибывшими и поставленными на учет участниками и членамт их семей</t>
  </si>
  <si>
    <t>Дальнейшее развитие и совершенствование системы диспансерного наблюдения за состоянием здоровья девочек, девушек и женщин, подготовка их к материнству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</si>
</sst>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#,##0.0"/>
    <numFmt numFmtId="166" formatCode="_-* #,##0.00_-;\-* #,##0.00_-;_-* &quot;-&quot;??_-;_-@_-"/>
    <numFmt numFmtId="167" formatCode="_-* #,##0.0_р_._-;\-* #,##0.0_р_._-;_-* &quot;-&quot;??_р_._-;_-@_-"/>
  </numFmts>
  <fonts count="3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vertAlign val="superscript"/>
      <sz val="16"/>
      <color theme="1"/>
      <name val="Times New Roman"/>
      <family val="1"/>
      <charset val="204"/>
    </font>
    <font>
      <vertAlign val="superscript"/>
      <sz val="11"/>
      <color indexed="8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Bookman Old Style"/>
      <family val="1"/>
      <charset val="204"/>
    </font>
    <font>
      <sz val="11"/>
      <color indexed="8"/>
      <name val="Calibri"/>
      <family val="2"/>
    </font>
    <font>
      <sz val="12"/>
      <color indexed="8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.5"/>
      <color indexed="8"/>
      <name val="Times New Roman"/>
      <family val="1"/>
      <charset val="204"/>
    </font>
    <font>
      <sz val="10.5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9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1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  <charset val="204"/>
    </font>
    <font>
      <b/>
      <sz val="10"/>
      <color indexed="8"/>
      <name val="Calibri"/>
      <family val="2"/>
    </font>
    <font>
      <sz val="10"/>
      <color indexed="8"/>
      <name val="Calibri"/>
      <family val="2"/>
      <charset val="204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55"/>
      </right>
      <top/>
      <bottom/>
      <diagonal/>
    </border>
    <border>
      <left style="thin">
        <color indexed="64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/>
      <diagonal/>
    </border>
    <border>
      <left style="thin">
        <color indexed="55"/>
      </left>
      <right style="thin">
        <color indexed="64"/>
      </right>
      <top style="thin">
        <color indexed="64"/>
      </top>
      <bottom style="thin">
        <color indexed="55"/>
      </bottom>
      <diagonal/>
    </border>
  </borders>
  <cellStyleXfs count="4">
    <xf numFmtId="0" fontId="0" fillId="0" borderId="0"/>
    <xf numFmtId="166" fontId="11" fillId="0" borderId="0" applyFont="0" applyFill="0" applyBorder="0" applyAlignment="0" applyProtection="0"/>
    <xf numFmtId="0" fontId="15" fillId="0" borderId="0"/>
    <xf numFmtId="0" fontId="15" fillId="0" borderId="0"/>
  </cellStyleXfs>
  <cellXfs count="739">
    <xf numFmtId="0" fontId="0" fillId="0" borderId="0" xfId="0"/>
    <xf numFmtId="0" fontId="1" fillId="0" borderId="0" xfId="0" applyFont="1" applyAlignment="1"/>
    <xf numFmtId="0" fontId="3" fillId="0" borderId="0" xfId="0" applyFont="1" applyBorder="1" applyAlignment="1">
      <alignment horizontal="right" vertical="top" wrapText="1"/>
    </xf>
    <xf numFmtId="0" fontId="3" fillId="0" borderId="7" xfId="0" applyFont="1" applyBorder="1" applyAlignment="1">
      <alignment horizontal="right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right" vertical="top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3" fillId="2" borderId="5" xfId="0" applyNumberFormat="1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right" vertical="top" wrapText="1"/>
    </xf>
    <xf numFmtId="0" fontId="3" fillId="2" borderId="0" xfId="0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7" xfId="0" applyFont="1" applyFill="1" applyBorder="1" applyAlignment="1">
      <alignment wrapText="1"/>
    </xf>
    <xf numFmtId="0" fontId="5" fillId="2" borderId="7" xfId="0" applyFont="1" applyFill="1" applyBorder="1" applyAlignment="1">
      <alignment horizontal="center" wrapText="1"/>
    </xf>
    <xf numFmtId="0" fontId="0" fillId="2" borderId="7" xfId="0" applyFill="1" applyBorder="1" applyAlignment="1">
      <alignment horizontal="right" vertical="top" wrapText="1"/>
    </xf>
    <xf numFmtId="164" fontId="3" fillId="2" borderId="7" xfId="0" applyNumberFormat="1" applyFont="1" applyFill="1" applyBorder="1" applyAlignment="1">
      <alignment horizontal="right" vertical="top" wrapText="1"/>
    </xf>
    <xf numFmtId="164" fontId="0" fillId="2" borderId="7" xfId="0" applyNumberFormat="1" applyFill="1" applyBorder="1" applyAlignment="1">
      <alignment horizontal="right" vertical="top" wrapText="1"/>
    </xf>
    <xf numFmtId="164" fontId="0" fillId="2" borderId="5" xfId="0" applyNumberFormat="1" applyFill="1" applyBorder="1" applyAlignment="1">
      <alignment horizontal="right" vertical="top" wrapText="1"/>
    </xf>
    <xf numFmtId="0" fontId="3" fillId="2" borderId="10" xfId="0" applyFont="1" applyFill="1" applyBorder="1" applyAlignment="1">
      <alignment horizontal="right" vertical="top" wrapText="1"/>
    </xf>
    <xf numFmtId="0" fontId="3" fillId="2" borderId="15" xfId="0" applyFont="1" applyFill="1" applyBorder="1" applyAlignment="1">
      <alignment horizontal="right" vertical="top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12" xfId="0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left" vertical="top" wrapText="1" indent="1"/>
    </xf>
    <xf numFmtId="0" fontId="3" fillId="2" borderId="7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right" vertical="top" wrapText="1"/>
    </xf>
    <xf numFmtId="0" fontId="3" fillId="0" borderId="7" xfId="0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right" vertical="top" wrapText="1" indent="1"/>
    </xf>
    <xf numFmtId="0" fontId="3" fillId="2" borderId="0" xfId="0" applyFont="1" applyFill="1" applyBorder="1" applyAlignment="1">
      <alignment horizontal="center" vertical="top" wrapText="1"/>
    </xf>
    <xf numFmtId="0" fontId="0" fillId="0" borderId="7" xfId="0" applyBorder="1" applyAlignment="1">
      <alignment vertical="top"/>
    </xf>
    <xf numFmtId="164" fontId="3" fillId="2" borderId="7" xfId="0" applyNumberFormat="1" applyFont="1" applyFill="1" applyBorder="1" applyAlignment="1">
      <alignment horizontal="right" vertical="top" wrapText="1" indent="1"/>
    </xf>
    <xf numFmtId="164" fontId="0" fillId="0" borderId="7" xfId="0" applyNumberFormat="1" applyBorder="1" applyAlignment="1">
      <alignment vertical="top"/>
    </xf>
    <xf numFmtId="0" fontId="4" fillId="2" borderId="7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6" xfId="0" applyFill="1" applyBorder="1" applyAlignment="1">
      <alignment horizontal="right" vertical="top" wrapText="1"/>
    </xf>
    <xf numFmtId="164" fontId="9" fillId="2" borderId="2" xfId="0" applyNumberFormat="1" applyFont="1" applyFill="1" applyBorder="1" applyAlignment="1">
      <alignment horizontal="right" vertical="top" wrapText="1"/>
    </xf>
    <xf numFmtId="164" fontId="9" fillId="2" borderId="6" xfId="0" applyNumberFormat="1" applyFont="1" applyFill="1" applyBorder="1" applyAlignment="1">
      <alignment horizontal="right" vertical="top" wrapText="1"/>
    </xf>
    <xf numFmtId="164" fontId="3" fillId="2" borderId="0" xfId="0" applyNumberFormat="1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horizontal="right" vertical="top" wrapText="1"/>
    </xf>
    <xf numFmtId="0" fontId="3" fillId="2" borderId="6" xfId="0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164" fontId="0" fillId="2" borderId="7" xfId="0" applyNumberFormat="1" applyFill="1" applyBorder="1" applyAlignment="1">
      <alignment vertical="top"/>
    </xf>
    <xf numFmtId="164" fontId="0" fillId="2" borderId="0" xfId="0" applyNumberFormat="1" applyFill="1" applyBorder="1" applyAlignment="1">
      <alignment vertical="top"/>
    </xf>
    <xf numFmtId="0" fontId="0" fillId="2" borderId="7" xfId="0" applyFill="1" applyBorder="1" applyAlignment="1">
      <alignment vertical="top"/>
    </xf>
    <xf numFmtId="0" fontId="3" fillId="2" borderId="6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7" fontId="12" fillId="0" borderId="7" xfId="1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right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right" vertical="top" wrapText="1"/>
    </xf>
    <xf numFmtId="0" fontId="0" fillId="2" borderId="13" xfId="0" applyFill="1" applyBorder="1" applyAlignment="1">
      <alignment horizontal="right" vertical="top" wrapText="1"/>
    </xf>
    <xf numFmtId="0" fontId="0" fillId="0" borderId="0" xfId="0" applyBorder="1"/>
    <xf numFmtId="0" fontId="0" fillId="0" borderId="0" xfId="0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right" vertical="top" wrapText="1" indent="4"/>
    </xf>
    <xf numFmtId="0" fontId="3" fillId="2" borderId="1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right" vertical="top" wrapText="1" indent="3"/>
    </xf>
    <xf numFmtId="0" fontId="14" fillId="2" borderId="0" xfId="0" applyFont="1" applyFill="1" applyAlignment="1">
      <alignment horizontal="center"/>
    </xf>
    <xf numFmtId="0" fontId="0" fillId="2" borderId="0" xfId="0" applyFill="1"/>
    <xf numFmtId="0" fontId="17" fillId="0" borderId="0" xfId="0" applyFont="1"/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18" fillId="3" borderId="7" xfId="0" applyFont="1" applyFill="1" applyBorder="1" applyAlignment="1">
      <alignment horizontal="center" wrapText="1"/>
    </xf>
    <xf numFmtId="0" fontId="19" fillId="0" borderId="2" xfId="0" applyFont="1" applyBorder="1" applyAlignment="1">
      <alignment horizontal="center" wrapText="1"/>
    </xf>
    <xf numFmtId="0" fontId="19" fillId="0" borderId="7" xfId="0" applyFont="1" applyBorder="1" applyAlignment="1">
      <alignment horizontal="center" wrapText="1"/>
    </xf>
    <xf numFmtId="0" fontId="19" fillId="0" borderId="0" xfId="0" applyFont="1" applyAlignment="1">
      <alignment horizontal="center" vertical="center" wrapText="1"/>
    </xf>
    <xf numFmtId="0" fontId="17" fillId="0" borderId="7" xfId="0" applyFont="1" applyBorder="1" applyAlignment="1">
      <alignment horizontal="left" vertical="center" wrapText="1"/>
    </xf>
    <xf numFmtId="0" fontId="17" fillId="0" borderId="7" xfId="0" applyFont="1" applyBorder="1" applyAlignment="1">
      <alignment vertical="top" wrapText="1"/>
    </xf>
    <xf numFmtId="0" fontId="2" fillId="3" borderId="7" xfId="0" applyFont="1" applyFill="1" applyBorder="1" applyAlignment="1">
      <alignment horizontal="left"/>
    </xf>
    <xf numFmtId="2" fontId="17" fillId="3" borderId="7" xfId="0" applyNumberFormat="1" applyFont="1" applyFill="1" applyBorder="1" applyAlignment="1">
      <alignment horizontal="center"/>
    </xf>
    <xf numFmtId="0" fontId="17" fillId="0" borderId="7" xfId="0" applyFont="1" applyBorder="1" applyAlignment="1">
      <alignment horizontal="left" vertical="top" wrapText="1"/>
    </xf>
    <xf numFmtId="2" fontId="17" fillId="0" borderId="7" xfId="0" applyNumberFormat="1" applyFont="1" applyBorder="1" applyAlignment="1">
      <alignment horizontal="center" vertical="top"/>
    </xf>
    <xf numFmtId="0" fontId="17" fillId="0" borderId="7" xfId="0" applyFont="1" applyBorder="1" applyAlignment="1">
      <alignment vertical="top"/>
    </xf>
    <xf numFmtId="2" fontId="17" fillId="0" borderId="7" xfId="0" applyNumberFormat="1" applyFont="1" applyBorder="1" applyAlignment="1">
      <alignment horizontal="center"/>
    </xf>
    <xf numFmtId="16" fontId="17" fillId="0" borderId="7" xfId="0" applyNumberFormat="1" applyFont="1" applyFill="1" applyBorder="1" applyAlignment="1">
      <alignment vertical="top"/>
    </xf>
    <xf numFmtId="0" fontId="17" fillId="4" borderId="7" xfId="0" applyFont="1" applyFill="1" applyBorder="1" applyAlignment="1">
      <alignment vertical="top" wrapText="1"/>
    </xf>
    <xf numFmtId="16" fontId="17" fillId="0" borderId="7" xfId="0" applyNumberFormat="1" applyFont="1" applyFill="1" applyBorder="1" applyAlignment="1">
      <alignment horizontal="center"/>
    </xf>
    <xf numFmtId="0" fontId="17" fillId="0" borderId="7" xfId="0" applyFont="1" applyFill="1" applyBorder="1" applyAlignment="1"/>
    <xf numFmtId="0" fontId="17" fillId="0" borderId="7" xfId="0" applyFont="1" applyBorder="1" applyAlignment="1">
      <alignment wrapText="1"/>
    </xf>
    <xf numFmtId="0" fontId="17" fillId="0" borderId="7" xfId="0" applyFont="1" applyBorder="1" applyAlignment="1">
      <alignment horizontal="left" vertical="top"/>
    </xf>
    <xf numFmtId="0" fontId="17" fillId="0" borderId="7" xfId="0" applyFont="1" applyBorder="1" applyAlignment="1">
      <alignment horizontal="center" vertical="top"/>
    </xf>
    <xf numFmtId="0" fontId="2" fillId="3" borderId="7" xfId="0" applyFont="1" applyFill="1" applyBorder="1" applyAlignment="1">
      <alignment horizontal="left" vertical="top"/>
    </xf>
    <xf numFmtId="2" fontId="17" fillId="3" borderId="7" xfId="0" applyNumberFormat="1" applyFont="1" applyFill="1" applyBorder="1" applyAlignment="1">
      <alignment horizontal="center" vertical="top"/>
    </xf>
    <xf numFmtId="0" fontId="17" fillId="3" borderId="7" xfId="0" applyFont="1" applyFill="1" applyBorder="1" applyAlignment="1">
      <alignment horizontal="center" vertical="top"/>
    </xf>
    <xf numFmtId="0" fontId="2" fillId="5" borderId="7" xfId="0" applyFont="1" applyFill="1" applyBorder="1" applyAlignment="1">
      <alignment horizontal="left" vertical="top"/>
    </xf>
    <xf numFmtId="2" fontId="17" fillId="5" borderId="7" xfId="0" applyNumberFormat="1" applyFont="1" applyFill="1" applyBorder="1" applyAlignment="1">
      <alignment horizontal="center" vertical="top"/>
    </xf>
    <xf numFmtId="2" fontId="12" fillId="0" borderId="7" xfId="0" applyNumberFormat="1" applyFont="1" applyBorder="1" applyAlignment="1">
      <alignment horizontal="center" vertical="top" wrapText="1"/>
    </xf>
    <xf numFmtId="2" fontId="21" fillId="0" borderId="7" xfId="0" applyNumberFormat="1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7" fillId="0" borderId="7" xfId="0" applyFont="1" applyFill="1" applyBorder="1" applyAlignment="1">
      <alignment horizontal="left" vertical="top" wrapText="1"/>
    </xf>
    <xf numFmtId="2" fontId="12" fillId="0" borderId="7" xfId="0" applyNumberFormat="1" applyFont="1" applyFill="1" applyBorder="1" applyAlignment="1">
      <alignment horizontal="center" vertical="top" wrapText="1"/>
    </xf>
    <xf numFmtId="2" fontId="21" fillId="0" borderId="7" xfId="0" applyNumberFormat="1" applyFont="1" applyFill="1" applyBorder="1" applyAlignment="1">
      <alignment horizontal="center" vertical="top" wrapText="1"/>
    </xf>
    <xf numFmtId="0" fontId="19" fillId="0" borderId="7" xfId="0" applyFont="1" applyFill="1" applyBorder="1" applyAlignment="1">
      <alignment horizontal="center" vertical="top" wrapText="1"/>
    </xf>
    <xf numFmtId="2" fontId="21" fillId="3" borderId="7" xfId="0" applyNumberFormat="1" applyFont="1" applyFill="1" applyBorder="1" applyAlignment="1">
      <alignment horizontal="center" vertical="top" wrapText="1"/>
    </xf>
    <xf numFmtId="2" fontId="17" fillId="0" borderId="7" xfId="0" applyNumberFormat="1" applyFont="1" applyFill="1" applyBorder="1" applyAlignment="1">
      <alignment horizontal="center" vertical="top"/>
    </xf>
    <xf numFmtId="2" fontId="2" fillId="0" borderId="7" xfId="0" applyNumberFormat="1" applyFont="1" applyFill="1" applyBorder="1" applyAlignment="1">
      <alignment horizontal="center" vertical="top"/>
    </xf>
    <xf numFmtId="0" fontId="17" fillId="0" borderId="7" xfId="0" applyFont="1" applyFill="1" applyBorder="1" applyAlignment="1">
      <alignment horizontal="center" vertical="top"/>
    </xf>
    <xf numFmtId="0" fontId="17" fillId="0" borderId="7" xfId="0" applyFont="1" applyFill="1" applyBorder="1" applyAlignment="1">
      <alignment horizontal="center" vertical="top" wrapText="1"/>
    </xf>
    <xf numFmtId="2" fontId="2" fillId="0" borderId="7" xfId="0" applyNumberFormat="1" applyFont="1" applyBorder="1" applyAlignment="1">
      <alignment horizontal="center" vertical="top"/>
    </xf>
    <xf numFmtId="2" fontId="2" fillId="3" borderId="7" xfId="0" applyNumberFormat="1" applyFont="1" applyFill="1" applyBorder="1" applyAlignment="1">
      <alignment horizontal="center" vertical="top"/>
    </xf>
    <xf numFmtId="2" fontId="22" fillId="3" borderId="7" xfId="0" applyNumberFormat="1" applyFont="1" applyFill="1" applyBorder="1" applyAlignment="1">
      <alignment horizontal="center" vertical="top"/>
    </xf>
    <xf numFmtId="0" fontId="23" fillId="0" borderId="7" xfId="0" applyFont="1" applyBorder="1" applyAlignment="1">
      <alignment horizontal="center" vertical="top"/>
    </xf>
    <xf numFmtId="0" fontId="22" fillId="0" borderId="7" xfId="0" applyFont="1" applyBorder="1" applyAlignment="1">
      <alignment horizontal="center" vertical="top"/>
    </xf>
    <xf numFmtId="2" fontId="22" fillId="5" borderId="7" xfId="0" applyNumberFormat="1" applyFont="1" applyFill="1" applyBorder="1" applyAlignment="1">
      <alignment horizontal="center" vertical="top"/>
    </xf>
    <xf numFmtId="0" fontId="23" fillId="0" borderId="7" xfId="0" applyFont="1" applyBorder="1" applyAlignment="1">
      <alignment horizontal="left" vertical="top"/>
    </xf>
    <xf numFmtId="0" fontId="17" fillId="0" borderId="7" xfId="0" applyFont="1" applyBorder="1" applyAlignment="1">
      <alignment horizontal="right" vertical="top" wrapText="1"/>
    </xf>
    <xf numFmtId="0" fontId="2" fillId="3" borderId="5" xfId="0" applyFont="1" applyFill="1" applyBorder="1" applyAlignment="1">
      <alignment horizontal="left" vertical="top" wrapText="1"/>
    </xf>
    <xf numFmtId="2" fontId="17" fillId="0" borderId="6" xfId="0" applyNumberFormat="1" applyFont="1" applyBorder="1" applyAlignment="1">
      <alignment horizontal="center" vertical="top"/>
    </xf>
    <xf numFmtId="2" fontId="24" fillId="0" borderId="7" xfId="0" applyNumberFormat="1" applyFont="1" applyBorder="1" applyAlignment="1">
      <alignment horizontal="center" vertical="top"/>
    </xf>
    <xf numFmtId="0" fontId="23" fillId="0" borderId="5" xfId="0" applyFont="1" applyBorder="1" applyAlignment="1">
      <alignment horizontal="left" vertical="top" wrapText="1"/>
    </xf>
    <xf numFmtId="0" fontId="17" fillId="0" borderId="7" xfId="0" applyFont="1" applyBorder="1" applyAlignment="1">
      <alignment horizontal="right" vertical="top"/>
    </xf>
    <xf numFmtId="0" fontId="17" fillId="0" borderId="11" xfId="0" applyFont="1" applyBorder="1" applyAlignment="1">
      <alignment vertical="top" wrapText="1"/>
    </xf>
    <xf numFmtId="0" fontId="17" fillId="0" borderId="18" xfId="0" applyFont="1" applyBorder="1" applyAlignment="1">
      <alignment vertical="top"/>
    </xf>
    <xf numFmtId="0" fontId="2" fillId="5" borderId="10" xfId="0" applyFont="1" applyFill="1" applyBorder="1" applyAlignment="1">
      <alignment horizontal="left" vertical="top" wrapText="1"/>
    </xf>
    <xf numFmtId="2" fontId="2" fillId="5" borderId="2" xfId="0" applyNumberFormat="1" applyFont="1" applyFill="1" applyBorder="1" applyAlignment="1">
      <alignment horizontal="center" vertical="top"/>
    </xf>
    <xf numFmtId="0" fontId="17" fillId="0" borderId="2" xfId="0" applyFont="1" applyBorder="1" applyAlignment="1">
      <alignment horizontal="center" vertical="top"/>
    </xf>
    <xf numFmtId="0" fontId="17" fillId="0" borderId="10" xfId="0" applyFont="1" applyBorder="1" applyAlignment="1">
      <alignment horizontal="center" vertical="top"/>
    </xf>
    <xf numFmtId="0" fontId="17" fillId="0" borderId="5" xfId="0" applyFont="1" applyBorder="1" applyAlignment="1">
      <alignment vertical="top" wrapText="1"/>
    </xf>
    <xf numFmtId="0" fontId="17" fillId="0" borderId="7" xfId="0" applyFont="1" applyFill="1" applyBorder="1" applyAlignment="1">
      <alignment vertical="top" wrapText="1"/>
    </xf>
    <xf numFmtId="0" fontId="17" fillId="3" borderId="7" xfId="0" applyFont="1" applyFill="1" applyBorder="1" applyAlignment="1">
      <alignment horizontal="center" vertical="top" wrapText="1"/>
    </xf>
    <xf numFmtId="0" fontId="0" fillId="3" borderId="7" xfId="0" applyFill="1" applyBorder="1" applyAlignment="1">
      <alignment vertical="top" wrapText="1"/>
    </xf>
    <xf numFmtId="0" fontId="17" fillId="0" borderId="4" xfId="0" applyFont="1" applyBorder="1" applyAlignment="1">
      <alignment vertical="top" wrapText="1"/>
    </xf>
    <xf numFmtId="0" fontId="9" fillId="0" borderId="7" xfId="0" applyFont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/>
    </xf>
    <xf numFmtId="0" fontId="17" fillId="0" borderId="0" xfId="0" applyFont="1" applyAlignment="1">
      <alignment horizontal="left" vertical="top"/>
    </xf>
    <xf numFmtId="2" fontId="17" fillId="0" borderId="0" xfId="0" applyNumberFormat="1" applyFont="1" applyAlignment="1">
      <alignment horizontal="center" vertical="top"/>
    </xf>
    <xf numFmtId="0" fontId="17" fillId="0" borderId="0" xfId="0" applyFont="1" applyAlignment="1">
      <alignment vertical="top"/>
    </xf>
    <xf numFmtId="0" fontId="9" fillId="0" borderId="2" xfId="0" applyFont="1" applyBorder="1" applyAlignment="1">
      <alignment horizontal="left" vertical="top" wrapText="1"/>
    </xf>
    <xf numFmtId="2" fontId="17" fillId="0" borderId="2" xfId="0" applyNumberFormat="1" applyFont="1" applyBorder="1" applyAlignment="1">
      <alignment horizontal="center" vertical="top"/>
    </xf>
    <xf numFmtId="0" fontId="9" fillId="0" borderId="7" xfId="0" applyFont="1" applyFill="1" applyBorder="1" applyAlignment="1">
      <alignment horizontal="left" vertical="top" wrapText="1"/>
    </xf>
    <xf numFmtId="0" fontId="17" fillId="0" borderId="5" xfId="0" applyNumberFormat="1" applyFont="1" applyBorder="1" applyAlignment="1">
      <alignment vertical="top" wrapText="1"/>
    </xf>
    <xf numFmtId="0" fontId="9" fillId="0" borderId="20" xfId="0" applyFont="1" applyFill="1" applyBorder="1" applyAlignment="1">
      <alignment horizontal="left" vertical="top" wrapText="1"/>
    </xf>
    <xf numFmtId="2" fontId="17" fillId="0" borderId="20" xfId="0" applyNumberFormat="1" applyFont="1" applyFill="1" applyBorder="1" applyAlignment="1">
      <alignment horizontal="center" vertical="top"/>
    </xf>
    <xf numFmtId="0" fontId="2" fillId="0" borderId="7" xfId="0" applyFont="1" applyBorder="1" applyAlignment="1">
      <alignment vertical="top"/>
    </xf>
    <xf numFmtId="0" fontId="2" fillId="5" borderId="6" xfId="0" applyFont="1" applyFill="1" applyBorder="1" applyAlignment="1">
      <alignment horizontal="left" vertical="top"/>
    </xf>
    <xf numFmtId="2" fontId="2" fillId="5" borderId="7" xfId="0" applyNumberFormat="1" applyFont="1" applyFill="1" applyBorder="1" applyAlignment="1">
      <alignment horizontal="center" vertical="top"/>
    </xf>
    <xf numFmtId="0" fontId="9" fillId="0" borderId="7" xfId="0" applyFont="1" applyBorder="1" applyAlignment="1">
      <alignment horizontal="left" vertical="top"/>
    </xf>
    <xf numFmtId="0" fontId="17" fillId="0" borderId="7" xfId="0" applyFont="1" applyFill="1" applyBorder="1" applyAlignment="1">
      <alignment vertical="top"/>
    </xf>
    <xf numFmtId="0" fontId="17" fillId="0" borderId="5" xfId="0" applyFont="1" applyFill="1" applyBorder="1" applyAlignment="1">
      <alignment vertical="top" wrapText="1"/>
    </xf>
    <xf numFmtId="0" fontId="17" fillId="0" borderId="5" xfId="0" applyFont="1" applyFill="1" applyBorder="1" applyAlignment="1">
      <alignment vertical="top"/>
    </xf>
    <xf numFmtId="0" fontId="24" fillId="0" borderId="7" xfId="0" applyFont="1" applyBorder="1" applyAlignment="1">
      <alignment horizontal="center" vertical="top" wrapText="1"/>
    </xf>
    <xf numFmtId="2" fontId="9" fillId="0" borderId="7" xfId="0" applyNumberFormat="1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left" vertical="top"/>
    </xf>
    <xf numFmtId="0" fontId="17" fillId="0" borderId="21" xfId="0" applyFont="1" applyBorder="1" applyAlignment="1">
      <alignment horizontal="center" vertical="top" wrapText="1"/>
    </xf>
    <xf numFmtId="0" fontId="2" fillId="5" borderId="10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/>
    </xf>
    <xf numFmtId="0" fontId="17" fillId="0" borderId="12" xfId="0" applyFont="1" applyFill="1" applyBorder="1" applyAlignment="1">
      <alignment horizontal="left" vertical="top" wrapText="1"/>
    </xf>
    <xf numFmtId="0" fontId="2" fillId="5" borderId="22" xfId="0" applyFont="1" applyFill="1" applyBorder="1" applyAlignment="1">
      <alignment horizontal="left" vertical="top"/>
    </xf>
    <xf numFmtId="2" fontId="2" fillId="3" borderId="7" xfId="0" applyNumberFormat="1" applyFont="1" applyFill="1" applyBorder="1" applyAlignment="1">
      <alignment horizontal="center"/>
    </xf>
    <xf numFmtId="0" fontId="17" fillId="0" borderId="7" xfId="0" applyFont="1" applyBorder="1" applyAlignment="1"/>
    <xf numFmtId="0" fontId="2" fillId="3" borderId="12" xfId="0" applyFont="1" applyFill="1" applyBorder="1" applyAlignment="1">
      <alignment horizontal="left" vertical="top"/>
    </xf>
    <xf numFmtId="2" fontId="9" fillId="0" borderId="7" xfId="0" applyNumberFormat="1" applyFont="1" applyBorder="1" applyAlignment="1">
      <alignment horizontal="center" vertical="top" wrapText="1"/>
    </xf>
    <xf numFmtId="2" fontId="9" fillId="4" borderId="7" xfId="0" applyNumberFormat="1" applyFont="1" applyFill="1" applyBorder="1" applyAlignment="1">
      <alignment horizontal="center" vertical="top"/>
    </xf>
    <xf numFmtId="0" fontId="9" fillId="4" borderId="7" xfId="0" applyFont="1" applyFill="1" applyBorder="1" applyAlignment="1">
      <alignment horizontal="center" vertical="top" wrapText="1"/>
    </xf>
    <xf numFmtId="0" fontId="17" fillId="0" borderId="23" xfId="0" applyFont="1" applyBorder="1" applyAlignment="1">
      <alignment vertical="top" wrapText="1"/>
    </xf>
    <xf numFmtId="0" fontId="9" fillId="0" borderId="7" xfId="0" applyFont="1" applyBorder="1" applyAlignment="1">
      <alignment horizontal="center" vertical="top" wrapText="1"/>
    </xf>
    <xf numFmtId="0" fontId="17" fillId="4" borderId="7" xfId="0" applyFont="1" applyFill="1" applyBorder="1" applyAlignment="1">
      <alignment horizontal="left" vertical="top" wrapText="1"/>
    </xf>
    <xf numFmtId="2" fontId="9" fillId="0" borderId="7" xfId="1" applyNumberFormat="1" applyFont="1" applyFill="1" applyBorder="1" applyAlignment="1">
      <alignment horizontal="center" vertical="top" wrapText="1"/>
    </xf>
    <xf numFmtId="3" fontId="9" fillId="0" borderId="7" xfId="1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4" borderId="7" xfId="0" applyFont="1" applyFill="1" applyBorder="1" applyAlignment="1">
      <alignment vertical="top" wrapText="1"/>
    </xf>
    <xf numFmtId="0" fontId="9" fillId="4" borderId="8" xfId="0" applyFont="1" applyFill="1" applyBorder="1" applyAlignment="1">
      <alignment vertical="top" wrapText="1"/>
    </xf>
    <xf numFmtId="2" fontId="9" fillId="0" borderId="2" xfId="0" applyNumberFormat="1" applyFont="1" applyFill="1" applyBorder="1" applyAlignment="1">
      <alignment horizontal="center" vertical="top"/>
    </xf>
    <xf numFmtId="2" fontId="9" fillId="0" borderId="2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vertical="top"/>
    </xf>
    <xf numFmtId="0" fontId="27" fillId="0" borderId="7" xfId="0" applyFont="1" applyBorder="1" applyAlignment="1">
      <alignment vertical="top" wrapText="1"/>
    </xf>
    <xf numFmtId="0" fontId="9" fillId="0" borderId="8" xfId="0" applyFont="1" applyBorder="1" applyAlignment="1">
      <alignment horizontal="left" vertical="top" wrapText="1"/>
    </xf>
    <xf numFmtId="2" fontId="9" fillId="4" borderId="2" xfId="0" applyNumberFormat="1" applyFont="1" applyFill="1" applyBorder="1" applyAlignment="1">
      <alignment horizontal="center" vertical="top"/>
    </xf>
    <xf numFmtId="0" fontId="17" fillId="0" borderId="2" xfId="0" applyFont="1" applyBorder="1" applyAlignment="1">
      <alignment vertical="top" wrapText="1"/>
    </xf>
    <xf numFmtId="0" fontId="24" fillId="0" borderId="13" xfId="0" applyFont="1" applyBorder="1" applyAlignment="1">
      <alignment horizontal="center" vertical="top" wrapText="1"/>
    </xf>
    <xf numFmtId="0" fontId="2" fillId="3" borderId="7" xfId="0" applyFont="1" applyFill="1" applyBorder="1" applyAlignment="1">
      <alignment vertical="top"/>
    </xf>
    <xf numFmtId="3" fontId="24" fillId="0" borderId="7" xfId="1" applyNumberFormat="1" applyFont="1" applyFill="1" applyBorder="1" applyAlignment="1">
      <alignment horizontal="center" vertical="top" wrapText="1"/>
    </xf>
    <xf numFmtId="0" fontId="27" fillId="0" borderId="0" xfId="0" applyFont="1" applyAlignment="1">
      <alignment vertical="top" wrapText="1"/>
    </xf>
    <xf numFmtId="0" fontId="9" fillId="0" borderId="3" xfId="0" applyFont="1" applyBorder="1" applyAlignment="1">
      <alignment horizontal="left" vertical="top" wrapText="1"/>
    </xf>
    <xf numFmtId="0" fontId="9" fillId="4" borderId="7" xfId="0" applyFont="1" applyFill="1" applyBorder="1" applyAlignment="1">
      <alignment horizontal="left" vertical="top" wrapText="1"/>
    </xf>
    <xf numFmtId="2" fontId="9" fillId="0" borderId="2" xfId="1" applyNumberFormat="1" applyFont="1" applyFill="1" applyBorder="1" applyAlignment="1">
      <alignment horizontal="center" vertical="top" wrapText="1"/>
    </xf>
    <xf numFmtId="2" fontId="9" fillId="4" borderId="2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2" fontId="17" fillId="0" borderId="7" xfId="0" applyNumberFormat="1" applyFont="1" applyBorder="1" applyAlignment="1">
      <alignment horizontal="center" vertical="top" wrapText="1"/>
    </xf>
    <xf numFmtId="2" fontId="9" fillId="4" borderId="7" xfId="0" applyNumberFormat="1" applyFont="1" applyFill="1" applyBorder="1" applyAlignment="1">
      <alignment horizontal="center" vertical="top" wrapText="1"/>
    </xf>
    <xf numFmtId="0" fontId="24" fillId="4" borderId="7" xfId="0" applyFont="1" applyFill="1" applyBorder="1" applyAlignment="1">
      <alignment horizontal="center" vertical="top" wrapText="1"/>
    </xf>
    <xf numFmtId="2" fontId="24" fillId="4" borderId="7" xfId="0" applyNumberFormat="1" applyFont="1" applyFill="1" applyBorder="1" applyAlignment="1">
      <alignment horizontal="center" vertical="top" wrapText="1"/>
    </xf>
    <xf numFmtId="2" fontId="24" fillId="0" borderId="7" xfId="0" applyNumberFormat="1" applyFont="1" applyBorder="1" applyAlignment="1">
      <alignment horizontal="center" vertical="top" wrapText="1"/>
    </xf>
    <xf numFmtId="2" fontId="24" fillId="4" borderId="2" xfId="0" applyNumberFormat="1" applyFont="1" applyFill="1" applyBorder="1" applyAlignment="1">
      <alignment horizontal="center" vertical="top" wrapText="1"/>
    </xf>
    <xf numFmtId="2" fontId="24" fillId="0" borderId="2" xfId="0" applyNumberFormat="1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9" fillId="0" borderId="5" xfId="0" applyFont="1" applyFill="1" applyBorder="1" applyAlignment="1">
      <alignment horizontal="left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26" xfId="0" applyFont="1" applyBorder="1" applyAlignment="1">
      <alignment vertical="top"/>
    </xf>
    <xf numFmtId="0" fontId="17" fillId="0" borderId="27" xfId="0" applyFont="1" applyBorder="1" applyAlignment="1">
      <alignment vertical="top"/>
    </xf>
    <xf numFmtId="0" fontId="24" fillId="0" borderId="7" xfId="0" applyFont="1" applyBorder="1" applyAlignment="1">
      <alignment horizontal="left" vertical="top" wrapText="1"/>
    </xf>
    <xf numFmtId="2" fontId="17" fillId="0" borderId="8" xfId="0" applyNumberFormat="1" applyFont="1" applyBorder="1" applyAlignment="1">
      <alignment horizontal="center" vertical="top"/>
    </xf>
    <xf numFmtId="2" fontId="2" fillId="3" borderId="7" xfId="0" applyNumberFormat="1" applyFont="1" applyFill="1" applyBorder="1" applyAlignment="1">
      <alignment horizontal="center" vertical="top" wrapText="1"/>
    </xf>
    <xf numFmtId="0" fontId="17" fillId="0" borderId="15" xfId="0" applyFont="1" applyBorder="1" applyAlignment="1">
      <alignment vertical="top" wrapText="1"/>
    </xf>
    <xf numFmtId="0" fontId="25" fillId="3" borderId="7" xfId="0" applyFont="1" applyFill="1" applyBorder="1" applyAlignment="1">
      <alignment horizontal="center" vertical="top" wrapText="1"/>
    </xf>
    <xf numFmtId="0" fontId="9" fillId="0" borderId="7" xfId="2" applyFont="1" applyBorder="1" applyAlignment="1">
      <alignment vertical="top" wrapText="1" shrinkToFit="1"/>
    </xf>
    <xf numFmtId="0" fontId="25" fillId="0" borderId="7" xfId="0" applyFont="1" applyBorder="1" applyAlignment="1">
      <alignment horizontal="left" vertical="top" wrapText="1"/>
    </xf>
    <xf numFmtId="4" fontId="17" fillId="0" borderId="7" xfId="0" applyNumberFormat="1" applyFont="1" applyBorder="1" applyAlignment="1">
      <alignment horizontal="center" vertical="top" wrapText="1"/>
    </xf>
    <xf numFmtId="0" fontId="2" fillId="3" borderId="7" xfId="0" applyFont="1" applyFill="1" applyBorder="1" applyAlignment="1">
      <alignment horizontal="center" vertical="top"/>
    </xf>
    <xf numFmtId="4" fontId="2" fillId="3" borderId="7" xfId="0" applyNumberFormat="1" applyFont="1" applyFill="1" applyBorder="1" applyAlignment="1">
      <alignment horizontal="center" vertical="top" wrapText="1"/>
    </xf>
    <xf numFmtId="4" fontId="2" fillId="5" borderId="7" xfId="0" applyNumberFormat="1" applyFont="1" applyFill="1" applyBorder="1" applyAlignment="1">
      <alignment horizontal="center" vertical="top"/>
    </xf>
    <xf numFmtId="2" fontId="9" fillId="0" borderId="7" xfId="0" applyNumberFormat="1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left" vertical="top" wrapText="1"/>
    </xf>
    <xf numFmtId="2" fontId="25" fillId="3" borderId="7" xfId="0" applyNumberFormat="1" applyFont="1" applyFill="1" applyBorder="1" applyAlignment="1">
      <alignment horizontal="center" vertical="top"/>
    </xf>
    <xf numFmtId="2" fontId="25" fillId="3" borderId="7" xfId="0" applyNumberFormat="1" applyFont="1" applyFill="1" applyBorder="1" applyAlignment="1">
      <alignment horizontal="center" vertical="top" wrapText="1"/>
    </xf>
    <xf numFmtId="2" fontId="25" fillId="0" borderId="7" xfId="0" applyNumberFormat="1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2" fontId="25" fillId="3" borderId="7" xfId="0" applyNumberFormat="1" applyFont="1" applyFill="1" applyBorder="1" applyAlignment="1">
      <alignment horizontal="center"/>
    </xf>
    <xf numFmtId="0" fontId="28" fillId="0" borderId="7" xfId="0" applyFont="1" applyFill="1" applyBorder="1" applyAlignment="1">
      <alignment horizontal="left" wrapText="1"/>
    </xf>
    <xf numFmtId="0" fontId="2" fillId="5" borderId="7" xfId="0" applyFont="1" applyFill="1" applyBorder="1" applyAlignment="1">
      <alignment horizontal="left"/>
    </xf>
    <xf numFmtId="2" fontId="2" fillId="5" borderId="7" xfId="0" applyNumberFormat="1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17" fillId="0" borderId="0" xfId="0" applyFont="1" applyAlignment="1"/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21" fillId="0" borderId="7" xfId="0" applyFont="1" applyBorder="1" applyAlignment="1">
      <alignment wrapText="1"/>
    </xf>
    <xf numFmtId="164" fontId="2" fillId="0" borderId="7" xfId="0" applyNumberFormat="1" applyFont="1" applyBorder="1"/>
    <xf numFmtId="0" fontId="2" fillId="0" borderId="7" xfId="0" applyFont="1" applyBorder="1" applyAlignment="1">
      <alignment wrapText="1"/>
    </xf>
    <xf numFmtId="0" fontId="2" fillId="0" borderId="7" xfId="0" applyFont="1" applyBorder="1" applyAlignment="1">
      <alignment horizontal="left"/>
    </xf>
    <xf numFmtId="2" fontId="2" fillId="0" borderId="7" xfId="0" applyNumberFormat="1" applyFont="1" applyBorder="1" applyAlignment="1">
      <alignment horizontal="right"/>
    </xf>
    <xf numFmtId="0" fontId="19" fillId="0" borderId="3" xfId="0" applyFont="1" applyBorder="1" applyAlignment="1">
      <alignment vertical="top" wrapText="1"/>
    </xf>
    <xf numFmtId="0" fontId="19" fillId="0" borderId="7" xfId="0" applyFont="1" applyBorder="1" applyAlignment="1">
      <alignment vertical="top" wrapText="1"/>
    </xf>
    <xf numFmtId="0" fontId="19" fillId="0" borderId="5" xfId="0" applyFont="1" applyBorder="1" applyAlignment="1">
      <alignment vertical="top" wrapText="1"/>
    </xf>
    <xf numFmtId="0" fontId="19" fillId="0" borderId="7" xfId="0" applyFont="1" applyBorder="1"/>
    <xf numFmtId="0" fontId="19" fillId="0" borderId="0" xfId="0" applyFont="1" applyBorder="1"/>
    <xf numFmtId="0" fontId="20" fillId="0" borderId="8" xfId="0" applyFont="1" applyBorder="1" applyAlignment="1">
      <alignment wrapText="1"/>
    </xf>
    <xf numFmtId="164" fontId="20" fillId="0" borderId="7" xfId="0" applyNumberFormat="1" applyFont="1" applyBorder="1"/>
    <xf numFmtId="0" fontId="20" fillId="0" borderId="3" xfId="0" applyFont="1" applyBorder="1" applyAlignment="1">
      <alignment wrapText="1"/>
    </xf>
    <xf numFmtId="0" fontId="20" fillId="0" borderId="11" xfId="0" applyFont="1" applyBorder="1" applyAlignment="1">
      <alignment wrapText="1"/>
    </xf>
    <xf numFmtId="0" fontId="19" fillId="6" borderId="7" xfId="0" applyFont="1" applyFill="1" applyBorder="1" applyAlignment="1">
      <alignment wrapText="1"/>
    </xf>
    <xf numFmtId="0" fontId="19" fillId="6" borderId="7" xfId="0" applyFont="1" applyFill="1" applyBorder="1"/>
    <xf numFmtId="0" fontId="19" fillId="7" borderId="7" xfId="0" applyFont="1" applyFill="1" applyBorder="1" applyAlignment="1">
      <alignment wrapText="1"/>
    </xf>
    <xf numFmtId="0" fontId="19" fillId="7" borderId="7" xfId="0" applyFont="1" applyFill="1" applyBorder="1"/>
    <xf numFmtId="0" fontId="19" fillId="0" borderId="7" xfId="0" applyFont="1" applyFill="1" applyBorder="1" applyAlignment="1">
      <alignment wrapText="1"/>
    </xf>
    <xf numFmtId="0" fontId="19" fillId="0" borderId="7" xfId="0" applyFont="1" applyFill="1" applyBorder="1"/>
    <xf numFmtId="0" fontId="19" fillId="8" borderId="7" xfId="0" applyFont="1" applyFill="1" applyBorder="1" applyAlignment="1">
      <alignment wrapText="1"/>
    </xf>
    <xf numFmtId="0" fontId="20" fillId="8" borderId="7" xfId="0" applyFont="1" applyFill="1" applyBorder="1" applyAlignment="1">
      <alignment wrapText="1"/>
    </xf>
    <xf numFmtId="0" fontId="20" fillId="6" borderId="7" xfId="0" applyFont="1" applyFill="1" applyBorder="1"/>
    <xf numFmtId="0" fontId="20" fillId="8" borderId="7" xfId="0" applyFont="1" applyFill="1" applyBorder="1"/>
    <xf numFmtId="0" fontId="20" fillId="7" borderId="7" xfId="0" applyFont="1" applyFill="1" applyBorder="1"/>
    <xf numFmtId="0" fontId="3" fillId="2" borderId="2" xfId="0" applyFont="1" applyFill="1" applyBorder="1" applyAlignment="1">
      <alignment horizontal="right" wrapText="1"/>
    </xf>
    <xf numFmtId="164" fontId="3" fillId="2" borderId="2" xfId="0" applyNumberFormat="1" applyFont="1" applyFill="1" applyBorder="1" applyAlignment="1">
      <alignment horizontal="right" wrapText="1"/>
    </xf>
    <xf numFmtId="0" fontId="3" fillId="2" borderId="7" xfId="0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right" vertical="top" wrapText="1"/>
    </xf>
    <xf numFmtId="0" fontId="3" fillId="2" borderId="0" xfId="0" applyFont="1" applyFill="1" applyBorder="1" applyAlignment="1">
      <alignment horizontal="right" vertical="top" wrapText="1"/>
    </xf>
    <xf numFmtId="0" fontId="3" fillId="2" borderId="4" xfId="0" applyFont="1" applyFill="1" applyBorder="1" applyAlignment="1">
      <alignment horizontal="right" vertical="top" wrapText="1"/>
    </xf>
    <xf numFmtId="0" fontId="31" fillId="0" borderId="0" xfId="0" applyFont="1"/>
    <xf numFmtId="0" fontId="19" fillId="0" borderId="0" xfId="0" applyFont="1"/>
    <xf numFmtId="0" fontId="20" fillId="0" borderId="7" xfId="0" applyFont="1" applyBorder="1" applyAlignment="1">
      <alignment vertical="top" wrapText="1"/>
    </xf>
    <xf numFmtId="0" fontId="19" fillId="0" borderId="0" xfId="0" applyFont="1" applyBorder="1" applyAlignment="1">
      <alignment vertical="top" wrapText="1"/>
    </xf>
    <xf numFmtId="0" fontId="9" fillId="2" borderId="7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right" vertical="top" indent="1"/>
    </xf>
    <xf numFmtId="0" fontId="0" fillId="0" borderId="0" xfId="0" applyAlignment="1">
      <alignment wrapText="1"/>
    </xf>
    <xf numFmtId="0" fontId="3" fillId="2" borderId="6" xfId="0" applyFont="1" applyFill="1" applyBorder="1" applyAlignment="1">
      <alignment horizontal="right" vertical="top" wrapText="1"/>
    </xf>
    <xf numFmtId="0" fontId="3" fillId="2" borderId="0" xfId="0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right" vertical="top" wrapText="1"/>
    </xf>
    <xf numFmtId="0" fontId="10" fillId="2" borderId="7" xfId="0" applyFont="1" applyFill="1" applyBorder="1" applyAlignment="1">
      <alignment horizontal="right" vertical="top" wrapText="1"/>
    </xf>
    <xf numFmtId="0" fontId="1" fillId="2" borderId="7" xfId="0" applyFont="1" applyFill="1" applyBorder="1" applyAlignment="1">
      <alignment horizontal="right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3" xfId="0" applyFont="1" applyBorder="1" applyAlignment="1">
      <alignment horizontal="justify" vertical="top" wrapText="1"/>
    </xf>
    <xf numFmtId="0" fontId="20" fillId="0" borderId="0" xfId="0" applyFont="1" applyBorder="1" applyAlignment="1">
      <alignment horizontal="center" vertical="top" wrapText="1"/>
    </xf>
    <xf numFmtId="0" fontId="22" fillId="0" borderId="7" xfId="0" applyFont="1" applyFill="1" applyBorder="1" applyAlignment="1">
      <alignment horizontal="center" vertical="top"/>
    </xf>
    <xf numFmtId="0" fontId="17" fillId="0" borderId="7" xfId="0" applyFont="1" applyBorder="1" applyAlignment="1">
      <alignment horizontal="center" vertical="top" wrapText="1"/>
    </xf>
    <xf numFmtId="0" fontId="0" fillId="0" borderId="7" xfId="0" applyBorder="1" applyAlignment="1">
      <alignment vertical="top" wrapText="1"/>
    </xf>
    <xf numFmtId="0" fontId="0" fillId="0" borderId="7" xfId="0" applyBorder="1" applyAlignment="1">
      <alignment horizontal="center" vertical="top" wrapText="1"/>
    </xf>
    <xf numFmtId="0" fontId="17" fillId="0" borderId="7" xfId="0" applyFont="1" applyBorder="1" applyAlignment="1">
      <alignment horizontal="center" wrapText="1"/>
    </xf>
    <xf numFmtId="2" fontId="17" fillId="0" borderId="3" xfId="0" applyNumberFormat="1" applyFont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top"/>
    </xf>
    <xf numFmtId="0" fontId="25" fillId="0" borderId="12" xfId="0" applyFont="1" applyBorder="1" applyAlignment="1">
      <alignment horizontal="center" vertical="top" wrapText="1"/>
    </xf>
    <xf numFmtId="0" fontId="25" fillId="0" borderId="7" xfId="0" applyFont="1" applyBorder="1" applyAlignment="1">
      <alignment horizontal="center" vertical="top" wrapText="1"/>
    </xf>
    <xf numFmtId="0" fontId="31" fillId="0" borderId="7" xfId="0" applyFont="1" applyBorder="1" applyAlignment="1">
      <alignment horizontal="center"/>
    </xf>
    <xf numFmtId="0" fontId="19" fillId="0" borderId="7" xfId="0" applyFont="1" applyBorder="1" applyAlignment="1">
      <alignment horizontal="left" wrapText="1"/>
    </xf>
    <xf numFmtId="0" fontId="20" fillId="0" borderId="7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wrapText="1"/>
    </xf>
    <xf numFmtId="0" fontId="20" fillId="0" borderId="7" xfId="0" applyFont="1" applyFill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/>
    </xf>
    <xf numFmtId="0" fontId="17" fillId="0" borderId="7" xfId="0" applyFont="1" applyFill="1" applyBorder="1" applyAlignment="1">
      <alignment horizontal="left" wrapText="1"/>
    </xf>
    <xf numFmtId="0" fontId="23" fillId="0" borderId="7" xfId="0" applyFont="1" applyBorder="1" applyAlignment="1">
      <alignment horizontal="left" vertical="top" wrapText="1"/>
    </xf>
    <xf numFmtId="0" fontId="17" fillId="0" borderId="7" xfId="0" applyFont="1" applyBorder="1" applyAlignment="1">
      <alignment horizontal="left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left" vertical="top" wrapText="1" indent="5"/>
    </xf>
    <xf numFmtId="0" fontId="3" fillId="2" borderId="6" xfId="0" applyFont="1" applyFill="1" applyBorder="1" applyAlignment="1">
      <alignment horizontal="left" vertical="top" wrapText="1" indent="5"/>
    </xf>
    <xf numFmtId="0" fontId="3" fillId="2" borderId="2" xfId="0" applyFont="1" applyFill="1" applyBorder="1" applyAlignment="1">
      <alignment horizontal="right" vertical="top" wrapText="1"/>
    </xf>
    <xf numFmtId="0" fontId="3" fillId="2" borderId="6" xfId="0" applyFont="1" applyFill="1" applyBorder="1" applyAlignment="1">
      <alignment horizontal="right" vertical="top" wrapText="1"/>
    </xf>
    <xf numFmtId="0" fontId="0" fillId="2" borderId="6" xfId="0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right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right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righ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13" xfId="0" applyFill="1" applyBorder="1" applyAlignment="1">
      <alignment horizontal="right" vertical="top" wrapText="1"/>
    </xf>
    <xf numFmtId="0" fontId="3" fillId="2" borderId="0" xfId="0" applyFont="1" applyFill="1" applyBorder="1" applyAlignment="1">
      <alignment horizontal="center" vertical="top" wrapText="1"/>
    </xf>
    <xf numFmtId="0" fontId="3" fillId="2" borderId="13" xfId="0" applyFont="1" applyFill="1" applyBorder="1" applyAlignment="1">
      <alignment horizontal="left" vertical="top" wrapText="1"/>
    </xf>
    <xf numFmtId="0" fontId="3" fillId="2" borderId="13" xfId="0" applyFont="1" applyFill="1" applyBorder="1" applyAlignment="1">
      <alignment horizontal="center" vertical="top" wrapText="1"/>
    </xf>
    <xf numFmtId="0" fontId="3" fillId="2" borderId="13" xfId="0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right" wrapText="1"/>
    </xf>
    <xf numFmtId="0" fontId="3" fillId="2" borderId="6" xfId="0" applyFont="1" applyFill="1" applyBorder="1" applyAlignment="1">
      <alignment horizontal="right" wrapText="1"/>
    </xf>
    <xf numFmtId="0" fontId="0" fillId="2" borderId="6" xfId="0" applyFill="1" applyBorder="1" applyAlignment="1">
      <alignment horizontal="right" wrapText="1"/>
    </xf>
    <xf numFmtId="0" fontId="13" fillId="2" borderId="3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164" fontId="9" fillId="2" borderId="2" xfId="0" applyNumberFormat="1" applyFont="1" applyFill="1" applyBorder="1" applyAlignment="1">
      <alignment horizontal="right" vertical="top" wrapText="1"/>
    </xf>
    <xf numFmtId="164" fontId="9" fillId="2" borderId="6" xfId="0" applyNumberFormat="1" applyFont="1" applyFill="1" applyBorder="1" applyAlignment="1">
      <alignment horizontal="right" vertical="top" wrapText="1"/>
    </xf>
    <xf numFmtId="0" fontId="9" fillId="2" borderId="2" xfId="0" applyFont="1" applyFill="1" applyBorder="1" applyAlignment="1">
      <alignment horizontal="right" vertical="top" wrapText="1"/>
    </xf>
    <xf numFmtId="0" fontId="9" fillId="2" borderId="6" xfId="0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164" fontId="3" fillId="2" borderId="2" xfId="0" applyNumberFormat="1" applyFont="1" applyFill="1" applyBorder="1" applyAlignment="1">
      <alignment horizontal="right" vertical="top" wrapText="1"/>
    </xf>
    <xf numFmtId="164" fontId="3" fillId="2" borderId="6" xfId="0" applyNumberFormat="1" applyFont="1" applyFill="1" applyBorder="1" applyAlignment="1">
      <alignment horizontal="right" vertical="top" wrapText="1"/>
    </xf>
    <xf numFmtId="164" fontId="9" fillId="2" borderId="0" xfId="0" applyNumberFormat="1" applyFont="1" applyFill="1" applyBorder="1" applyAlignment="1">
      <alignment horizontal="right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165" fontId="8" fillId="0" borderId="2" xfId="0" applyNumberFormat="1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left" vertical="top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left" vertical="top" wrapText="1" indent="1"/>
    </xf>
    <xf numFmtId="0" fontId="3" fillId="2" borderId="14" xfId="0" applyFont="1" applyFill="1" applyBorder="1" applyAlignment="1">
      <alignment horizontal="left" vertical="top" wrapText="1" indent="1"/>
    </xf>
    <xf numFmtId="0" fontId="3" fillId="2" borderId="11" xfId="0" applyFont="1" applyFill="1" applyBorder="1" applyAlignment="1">
      <alignment horizontal="left" vertical="top" wrapText="1" indent="1"/>
    </xf>
    <xf numFmtId="0" fontId="3" fillId="2" borderId="8" xfId="0" applyFont="1" applyFill="1" applyBorder="1" applyAlignment="1">
      <alignment horizontal="right" vertical="top" wrapText="1"/>
    </xf>
    <xf numFmtId="0" fontId="3" fillId="2" borderId="14" xfId="0" applyFont="1" applyFill="1" applyBorder="1" applyAlignment="1">
      <alignment horizontal="right" vertical="top" wrapText="1"/>
    </xf>
    <xf numFmtId="0" fontId="3" fillId="2" borderId="11" xfId="0" applyFont="1" applyFill="1" applyBorder="1" applyAlignment="1">
      <alignment horizontal="right" vertical="top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3" fillId="2" borderId="10" xfId="0" applyFont="1" applyFill="1" applyBorder="1" applyAlignment="1">
      <alignment horizontal="right" vertical="top" wrapText="1"/>
    </xf>
    <xf numFmtId="0" fontId="3" fillId="2" borderId="15" xfId="0" applyFont="1" applyFill="1" applyBorder="1" applyAlignment="1">
      <alignment horizontal="right" vertical="top" wrapText="1"/>
    </xf>
    <xf numFmtId="0" fontId="3" fillId="2" borderId="12" xfId="0" applyFont="1" applyFill="1" applyBorder="1" applyAlignment="1">
      <alignment horizontal="right" vertical="top" wrapText="1"/>
    </xf>
    <xf numFmtId="0" fontId="3" fillId="2" borderId="10" xfId="0" applyFont="1" applyFill="1" applyBorder="1" applyAlignment="1">
      <alignment horizontal="left" vertical="top" wrapText="1" indent="1"/>
    </xf>
    <xf numFmtId="0" fontId="3" fillId="2" borderId="15" xfId="0" applyFont="1" applyFill="1" applyBorder="1" applyAlignment="1">
      <alignment horizontal="left" vertical="top" wrapText="1" indent="1"/>
    </xf>
    <xf numFmtId="0" fontId="3" fillId="2" borderId="12" xfId="0" applyFont="1" applyFill="1" applyBorder="1" applyAlignment="1">
      <alignment horizontal="left" vertical="top" wrapText="1" indent="1"/>
    </xf>
    <xf numFmtId="0" fontId="2" fillId="0" borderId="2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2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6" xfId="0" applyFont="1" applyBorder="1" applyAlignment="1">
      <alignment horizontal="justify" vertical="top" wrapText="1"/>
    </xf>
    <xf numFmtId="0" fontId="25" fillId="0" borderId="3" xfId="0" applyFont="1" applyFill="1" applyBorder="1" applyAlignment="1">
      <alignment horizontal="center" vertical="top" wrapText="1"/>
    </xf>
    <xf numFmtId="0" fontId="25" fillId="0" borderId="4" xfId="0" applyFont="1" applyFill="1" applyBorder="1" applyAlignment="1">
      <alignment horizontal="center" vertical="top" wrapText="1"/>
    </xf>
    <xf numFmtId="0" fontId="25" fillId="0" borderId="5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0" fontId="25" fillId="0" borderId="1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25" fillId="0" borderId="12" xfId="0" applyFont="1" applyBorder="1" applyAlignment="1">
      <alignment horizontal="center" vertical="top" wrapText="1"/>
    </xf>
    <xf numFmtId="0" fontId="25" fillId="0" borderId="7" xfId="0" applyFont="1" applyBorder="1" applyAlignment="1">
      <alignment horizontal="center" vertical="top" wrapText="1"/>
    </xf>
    <xf numFmtId="0" fontId="25" fillId="0" borderId="3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2" fontId="17" fillId="0" borderId="3" xfId="0" applyNumberFormat="1" applyFont="1" applyFill="1" applyBorder="1" applyAlignment="1">
      <alignment horizontal="center" vertical="top"/>
    </xf>
    <xf numFmtId="2" fontId="17" fillId="0" borderId="4" xfId="0" applyNumberFormat="1" applyFont="1" applyFill="1" applyBorder="1" applyAlignment="1">
      <alignment horizontal="center" vertical="top"/>
    </xf>
    <xf numFmtId="2" fontId="17" fillId="0" borderId="5" xfId="0" applyNumberFormat="1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top"/>
    </xf>
    <xf numFmtId="0" fontId="2" fillId="0" borderId="24" xfId="0" applyFont="1" applyBorder="1" applyAlignment="1">
      <alignment horizontal="center" vertical="top"/>
    </xf>
    <xf numFmtId="0" fontId="2" fillId="0" borderId="25" xfId="0" applyFont="1" applyBorder="1" applyAlignment="1">
      <alignment horizontal="center" vertical="top"/>
    </xf>
    <xf numFmtId="0" fontId="2" fillId="0" borderId="23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 wrapText="1"/>
    </xf>
    <xf numFmtId="0" fontId="26" fillId="0" borderId="0" xfId="0" applyFont="1" applyBorder="1" applyAlignment="1">
      <alignment horizontal="center" vertical="top" wrapText="1"/>
    </xf>
    <xf numFmtId="0" fontId="26" fillId="0" borderId="15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7" xfId="0" applyBorder="1" applyAlignment="1">
      <alignment vertical="top" wrapText="1"/>
    </xf>
    <xf numFmtId="0" fontId="2" fillId="0" borderId="7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2" fontId="17" fillId="0" borderId="3" xfId="0" applyNumberFormat="1" applyFont="1" applyBorder="1" applyAlignment="1">
      <alignment horizontal="center" vertical="top"/>
    </xf>
    <xf numFmtId="2" fontId="17" fillId="0" borderId="4" xfId="0" applyNumberFormat="1" applyFont="1" applyBorder="1" applyAlignment="1">
      <alignment horizontal="center" vertical="top"/>
    </xf>
    <xf numFmtId="2" fontId="17" fillId="0" borderId="5" xfId="0" applyNumberFormat="1" applyFont="1" applyBorder="1" applyAlignment="1">
      <alignment horizontal="center" vertical="top"/>
    </xf>
    <xf numFmtId="0" fontId="2" fillId="0" borderId="2" xfId="0" applyFont="1" applyFill="1" applyBorder="1" applyAlignment="1">
      <alignment horizontal="justify" vertical="top" wrapText="1"/>
    </xf>
    <xf numFmtId="0" fontId="2" fillId="0" borderId="13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3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0" fontId="21" fillId="0" borderId="4" xfId="0" applyFont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" vertical="top"/>
    </xf>
    <xf numFmtId="0" fontId="2" fillId="0" borderId="10" xfId="0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/>
    </xf>
    <xf numFmtId="0" fontId="2" fillId="0" borderId="17" xfId="0" applyFont="1" applyBorder="1" applyAlignment="1">
      <alignment horizontal="center" vertical="top"/>
    </xf>
    <xf numFmtId="0" fontId="20" fillId="0" borderId="0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top" wrapText="1"/>
    </xf>
    <xf numFmtId="0" fontId="22" fillId="0" borderId="7" xfId="0" applyFont="1" applyFill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0" fontId="20" fillId="0" borderId="7" xfId="0" applyFont="1" applyFill="1" applyBorder="1" applyAlignment="1">
      <alignment horizontal="center" wrapText="1"/>
    </xf>
    <xf numFmtId="0" fontId="20" fillId="0" borderId="7" xfId="0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16" fillId="0" borderId="0" xfId="0" applyFont="1" applyBorder="1" applyAlignment="1">
      <alignment horizontal="center" vertical="top" wrapText="1"/>
    </xf>
    <xf numFmtId="0" fontId="2" fillId="3" borderId="7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left" wrapText="1"/>
    </xf>
    <xf numFmtId="0" fontId="20" fillId="0" borderId="3" xfId="0" applyFont="1" applyBorder="1" applyAlignment="1">
      <alignment horizontal="center" vertical="top" wrapText="1"/>
    </xf>
    <xf numFmtId="0" fontId="20" fillId="0" borderId="4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33" fillId="0" borderId="3" xfId="0" applyFont="1" applyBorder="1" applyAlignment="1">
      <alignment horizontal="center"/>
    </xf>
    <xf numFmtId="0" fontId="33" fillId="0" borderId="4" xfId="0" applyFont="1" applyBorder="1" applyAlignment="1">
      <alignment horizontal="center"/>
    </xf>
    <xf numFmtId="0" fontId="33" fillId="0" borderId="5" xfId="0" applyFont="1" applyBorder="1" applyAlignment="1">
      <alignment horizontal="center"/>
    </xf>
    <xf numFmtId="0" fontId="20" fillId="6" borderId="2" xfId="0" applyFont="1" applyFill="1" applyBorder="1" applyAlignment="1">
      <alignment horizontal="center" vertical="top" wrapText="1"/>
    </xf>
    <xf numFmtId="0" fontId="20" fillId="6" borderId="13" xfId="0" applyFont="1" applyFill="1" applyBorder="1" applyAlignment="1">
      <alignment horizontal="center" vertical="top" wrapText="1"/>
    </xf>
    <xf numFmtId="0" fontId="20" fillId="6" borderId="7" xfId="0" applyFont="1" applyFill="1" applyBorder="1" applyAlignment="1">
      <alignment horizontal="left" vertical="center" wrapText="1"/>
    </xf>
    <xf numFmtId="0" fontId="20" fillId="6" borderId="2" xfId="0" applyFont="1" applyFill="1" applyBorder="1" applyAlignment="1">
      <alignment horizontal="left" vertical="center" wrapText="1"/>
    </xf>
    <xf numFmtId="0" fontId="20" fillId="6" borderId="13" xfId="0" applyFont="1" applyFill="1" applyBorder="1" applyAlignment="1">
      <alignment horizontal="left" vertical="center" wrapText="1"/>
    </xf>
    <xf numFmtId="0" fontId="20" fillId="6" borderId="7" xfId="0" applyFont="1" applyFill="1" applyBorder="1" applyAlignment="1">
      <alignment horizontal="center" vertical="center" wrapText="1"/>
    </xf>
    <xf numFmtId="0" fontId="20" fillId="6" borderId="2" xfId="0" applyFont="1" applyFill="1" applyBorder="1" applyAlignment="1">
      <alignment horizontal="center" vertical="center" wrapText="1"/>
    </xf>
    <xf numFmtId="0" fontId="20" fillId="6" borderId="7" xfId="0" applyFont="1" applyFill="1" applyBorder="1" applyAlignment="1">
      <alignment horizontal="center" vertical="top" wrapText="1"/>
    </xf>
    <xf numFmtId="0" fontId="19" fillId="6" borderId="8" xfId="0" applyFont="1" applyFill="1" applyBorder="1" applyAlignment="1">
      <alignment horizontal="center" wrapText="1"/>
    </xf>
    <xf numFmtId="0" fontId="19" fillId="6" borderId="9" xfId="0" applyFont="1" applyFill="1" applyBorder="1" applyAlignment="1">
      <alignment horizontal="center" wrapText="1"/>
    </xf>
    <xf numFmtId="0" fontId="19" fillId="6" borderId="10" xfId="0" applyFont="1" applyFill="1" applyBorder="1" applyAlignment="1">
      <alignment horizontal="center" wrapText="1"/>
    </xf>
    <xf numFmtId="0" fontId="19" fillId="6" borderId="14" xfId="0" applyFont="1" applyFill="1" applyBorder="1" applyAlignment="1">
      <alignment horizontal="center" wrapText="1"/>
    </xf>
    <xf numFmtId="0" fontId="19" fillId="6" borderId="0" xfId="0" applyFont="1" applyFill="1" applyBorder="1" applyAlignment="1">
      <alignment horizontal="center" wrapText="1"/>
    </xf>
    <xf numFmtId="0" fontId="19" fillId="6" borderId="15" xfId="0" applyFont="1" applyFill="1" applyBorder="1" applyAlignment="1">
      <alignment horizontal="center" wrapText="1"/>
    </xf>
    <xf numFmtId="0" fontId="19" fillId="6" borderId="11" xfId="0" applyFont="1" applyFill="1" applyBorder="1" applyAlignment="1">
      <alignment horizontal="center" wrapText="1"/>
    </xf>
    <xf numFmtId="0" fontId="19" fillId="6" borderId="1" xfId="0" applyFont="1" applyFill="1" applyBorder="1" applyAlignment="1">
      <alignment horizontal="center" wrapText="1"/>
    </xf>
    <xf numFmtId="0" fontId="19" fillId="6" borderId="12" xfId="0" applyFont="1" applyFill="1" applyBorder="1" applyAlignment="1">
      <alignment horizontal="center" wrapText="1"/>
    </xf>
    <xf numFmtId="0" fontId="32" fillId="0" borderId="0" xfId="0" applyFont="1" applyFill="1" applyAlignment="1">
      <alignment horizontal="center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 wrapText="1"/>
    </xf>
    <xf numFmtId="0" fontId="20" fillId="0" borderId="8" xfId="0" applyFont="1" applyBorder="1" applyAlignment="1">
      <alignment horizontal="center" vertical="top" wrapText="1"/>
    </xf>
    <xf numFmtId="0" fontId="20" fillId="0" borderId="14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19" fillId="0" borderId="2" xfId="0" applyNumberFormat="1" applyFont="1" applyFill="1" applyBorder="1" applyAlignment="1">
      <alignment horizontal="center" wrapText="1"/>
    </xf>
    <xf numFmtId="0" fontId="19" fillId="0" borderId="13" xfId="0" applyNumberFormat="1" applyFont="1" applyFill="1" applyBorder="1" applyAlignment="1">
      <alignment horizontal="center" wrapText="1"/>
    </xf>
    <xf numFmtId="0" fontId="19" fillId="0" borderId="6" xfId="0" applyNumberFormat="1" applyFont="1" applyFill="1" applyBorder="1" applyAlignment="1">
      <alignment horizontal="center" wrapText="1"/>
    </xf>
    <xf numFmtId="0" fontId="0" fillId="0" borderId="2" xfId="0" applyNumberFormat="1" applyFill="1" applyBorder="1" applyAlignment="1">
      <alignment horizontal="center" wrapText="1"/>
    </xf>
    <xf numFmtId="0" fontId="19" fillId="0" borderId="7" xfId="0" applyFont="1" applyBorder="1" applyAlignment="1">
      <alignment horizontal="center"/>
    </xf>
    <xf numFmtId="0" fontId="19" fillId="0" borderId="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6" xfId="0" applyFont="1" applyBorder="1" applyAlignment="1">
      <alignment horizontal="left" vertical="top" wrapText="1"/>
    </xf>
    <xf numFmtId="0" fontId="19" fillId="0" borderId="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2" xfId="0" applyFont="1" applyFill="1" applyBorder="1" applyAlignment="1">
      <alignment horizontal="center" wrapText="1"/>
    </xf>
    <xf numFmtId="0" fontId="19" fillId="0" borderId="13" xfId="0" applyFont="1" applyFill="1" applyBorder="1" applyAlignment="1">
      <alignment horizontal="center" wrapText="1"/>
    </xf>
    <xf numFmtId="0" fontId="19" fillId="0" borderId="6" xfId="0" applyFont="1" applyFill="1" applyBorder="1" applyAlignment="1">
      <alignment horizontal="center" wrapText="1"/>
    </xf>
    <xf numFmtId="0" fontId="20" fillId="0" borderId="7" xfId="0" applyFont="1" applyFill="1" applyBorder="1" applyAlignment="1">
      <alignment horizontal="center"/>
    </xf>
    <xf numFmtId="0" fontId="19" fillId="0" borderId="7" xfId="0" applyFont="1" applyFill="1" applyBorder="1" applyAlignment="1">
      <alignment horizontal="left" wrapText="1"/>
    </xf>
    <xf numFmtId="0" fontId="19" fillId="8" borderId="8" xfId="0" applyFont="1" applyFill="1" applyBorder="1" applyAlignment="1">
      <alignment horizontal="center" wrapText="1"/>
    </xf>
    <xf numFmtId="0" fontId="19" fillId="8" borderId="9" xfId="0" applyFont="1" applyFill="1" applyBorder="1" applyAlignment="1">
      <alignment horizontal="center" wrapText="1"/>
    </xf>
    <xf numFmtId="0" fontId="19" fillId="8" borderId="10" xfId="0" applyFont="1" applyFill="1" applyBorder="1" applyAlignment="1">
      <alignment horizontal="center" wrapText="1"/>
    </xf>
    <xf numFmtId="0" fontId="19" fillId="8" borderId="14" xfId="0" applyFont="1" applyFill="1" applyBorder="1" applyAlignment="1">
      <alignment horizontal="center" wrapText="1"/>
    </xf>
    <xf numFmtId="0" fontId="19" fillId="8" borderId="0" xfId="0" applyFont="1" applyFill="1" applyBorder="1" applyAlignment="1">
      <alignment horizontal="center" wrapText="1"/>
    </xf>
    <xf numFmtId="0" fontId="19" fillId="8" borderId="15" xfId="0" applyFont="1" applyFill="1" applyBorder="1" applyAlignment="1">
      <alignment horizontal="center" wrapText="1"/>
    </xf>
    <xf numFmtId="0" fontId="19" fillId="8" borderId="11" xfId="0" applyFont="1" applyFill="1" applyBorder="1" applyAlignment="1">
      <alignment horizontal="center" wrapText="1"/>
    </xf>
    <xf numFmtId="0" fontId="19" fillId="8" borderId="1" xfId="0" applyFont="1" applyFill="1" applyBorder="1" applyAlignment="1">
      <alignment horizontal="center" wrapText="1"/>
    </xf>
    <xf numFmtId="0" fontId="19" fillId="8" borderId="12" xfId="0" applyFont="1" applyFill="1" applyBorder="1" applyAlignment="1">
      <alignment horizontal="center" wrapText="1"/>
    </xf>
    <xf numFmtId="0" fontId="19" fillId="0" borderId="7" xfId="0" applyFont="1" applyBorder="1" applyAlignment="1">
      <alignment horizontal="left" vertical="top" wrapText="1"/>
    </xf>
    <xf numFmtId="0" fontId="20" fillId="8" borderId="7" xfId="0" applyFont="1" applyFill="1" applyBorder="1" applyAlignment="1">
      <alignment horizontal="center"/>
    </xf>
    <xf numFmtId="0" fontId="20" fillId="8" borderId="7" xfId="0" applyFont="1" applyFill="1" applyBorder="1" applyAlignment="1">
      <alignment horizontal="left" vertical="center" wrapText="1"/>
    </xf>
    <xf numFmtId="0" fontId="20" fillId="8" borderId="2" xfId="0" applyFont="1" applyFill="1" applyBorder="1" applyAlignment="1">
      <alignment horizontal="center"/>
    </xf>
    <xf numFmtId="0" fontId="20" fillId="8" borderId="13" xfId="0" applyFont="1" applyFill="1" applyBorder="1" applyAlignment="1">
      <alignment horizontal="center"/>
    </xf>
    <xf numFmtId="0" fontId="20" fillId="8" borderId="6" xfId="0" applyFont="1" applyFill="1" applyBorder="1" applyAlignment="1">
      <alignment horizontal="center"/>
    </xf>
    <xf numFmtId="0" fontId="20" fillId="8" borderId="2" xfId="0" applyFont="1" applyFill="1" applyBorder="1" applyAlignment="1">
      <alignment horizontal="left" vertical="center" wrapText="1"/>
    </xf>
    <xf numFmtId="0" fontId="31" fillId="8" borderId="13" xfId="0" applyFont="1" applyFill="1" applyBorder="1" applyAlignment="1">
      <alignment horizontal="left" vertical="center"/>
    </xf>
    <xf numFmtId="0" fontId="31" fillId="8" borderId="6" xfId="0" applyFont="1" applyFill="1" applyBorder="1" applyAlignment="1">
      <alignment horizontal="left" vertical="center"/>
    </xf>
    <xf numFmtId="0" fontId="20" fillId="8" borderId="13" xfId="0" applyFont="1" applyFill="1" applyBorder="1" applyAlignment="1">
      <alignment horizontal="left" vertical="center" wrapText="1"/>
    </xf>
    <xf numFmtId="0" fontId="20" fillId="8" borderId="6" xfId="0" applyFont="1" applyFill="1" applyBorder="1" applyAlignment="1">
      <alignment horizontal="left" vertical="center" wrapText="1"/>
    </xf>
    <xf numFmtId="0" fontId="20" fillId="8" borderId="7" xfId="0" applyFont="1" applyFill="1" applyBorder="1" applyAlignment="1">
      <alignment horizontal="left"/>
    </xf>
    <xf numFmtId="0" fontId="20" fillId="8" borderId="8" xfId="0" applyFont="1" applyFill="1" applyBorder="1" applyAlignment="1">
      <alignment horizontal="center" wrapText="1"/>
    </xf>
    <xf numFmtId="0" fontId="20" fillId="8" borderId="9" xfId="0" applyFont="1" applyFill="1" applyBorder="1" applyAlignment="1">
      <alignment horizontal="center" wrapText="1"/>
    </xf>
    <xf numFmtId="0" fontId="20" fillId="8" borderId="10" xfId="0" applyFont="1" applyFill="1" applyBorder="1" applyAlignment="1">
      <alignment horizontal="center" wrapText="1"/>
    </xf>
    <xf numFmtId="0" fontId="20" fillId="8" borderId="14" xfId="0" applyFont="1" applyFill="1" applyBorder="1" applyAlignment="1">
      <alignment horizontal="center" wrapText="1"/>
    </xf>
    <xf numFmtId="0" fontId="20" fillId="8" borderId="0" xfId="0" applyFont="1" applyFill="1" applyBorder="1" applyAlignment="1">
      <alignment horizontal="center" wrapText="1"/>
    </xf>
    <xf numFmtId="0" fontId="20" fillId="8" borderId="15" xfId="0" applyFont="1" applyFill="1" applyBorder="1" applyAlignment="1">
      <alignment horizontal="center" wrapText="1"/>
    </xf>
    <xf numFmtId="0" fontId="20" fillId="8" borderId="11" xfId="0" applyFont="1" applyFill="1" applyBorder="1" applyAlignment="1">
      <alignment horizontal="center" wrapText="1"/>
    </xf>
    <xf numFmtId="0" fontId="20" fillId="8" borderId="1" xfId="0" applyFont="1" applyFill="1" applyBorder="1" applyAlignment="1">
      <alignment horizontal="center" wrapText="1"/>
    </xf>
    <xf numFmtId="0" fontId="20" fillId="8" borderId="12" xfId="0" applyFont="1" applyFill="1" applyBorder="1" applyAlignment="1">
      <alignment horizontal="center" wrapText="1"/>
    </xf>
    <xf numFmtId="0" fontId="20" fillId="0" borderId="7" xfId="0" applyFont="1" applyFill="1" applyBorder="1" applyAlignment="1">
      <alignment horizontal="center" vertical="center" wrapText="1"/>
    </xf>
    <xf numFmtId="0" fontId="31" fillId="0" borderId="7" xfId="0" applyFont="1" applyBorder="1" applyAlignment="1">
      <alignment horizontal="center"/>
    </xf>
    <xf numFmtId="0" fontId="19" fillId="0" borderId="7" xfId="0" applyFont="1" applyBorder="1" applyAlignment="1">
      <alignment horizontal="left" wrapText="1"/>
    </xf>
    <xf numFmtId="0" fontId="19" fillId="0" borderId="7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2" fontId="31" fillId="0" borderId="7" xfId="0" applyNumberFormat="1" applyFont="1" applyBorder="1" applyAlignment="1">
      <alignment horizontal="center"/>
    </xf>
    <xf numFmtId="0" fontId="31" fillId="0" borderId="2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6" xfId="0" applyFont="1" applyBorder="1" applyAlignment="1">
      <alignment horizontal="center"/>
    </xf>
    <xf numFmtId="0" fontId="19" fillId="0" borderId="2" xfId="0" applyFont="1" applyBorder="1" applyAlignment="1">
      <alignment horizontal="left" wrapText="1"/>
    </xf>
    <xf numFmtId="0" fontId="19" fillId="0" borderId="13" xfId="0" applyFont="1" applyBorder="1" applyAlignment="1">
      <alignment horizontal="left" wrapText="1"/>
    </xf>
    <xf numFmtId="0" fontId="19" fillId="0" borderId="6" xfId="0" applyFont="1" applyBorder="1" applyAlignment="1">
      <alignment horizontal="left" wrapText="1"/>
    </xf>
    <xf numFmtId="0" fontId="19" fillId="0" borderId="7" xfId="0" applyFont="1" applyFill="1" applyBorder="1" applyAlignment="1">
      <alignment horizontal="center"/>
    </xf>
    <xf numFmtId="0" fontId="20" fillId="0" borderId="7" xfId="0" applyFont="1" applyFill="1" applyBorder="1" applyAlignment="1">
      <alignment horizontal="center" vertical="top" wrapText="1"/>
    </xf>
    <xf numFmtId="0" fontId="34" fillId="0" borderId="2" xfId="0" applyFont="1" applyFill="1" applyBorder="1" applyAlignment="1">
      <alignment horizontal="center"/>
    </xf>
    <xf numFmtId="0" fontId="34" fillId="0" borderId="13" xfId="0" applyFont="1" applyFill="1" applyBorder="1" applyAlignment="1">
      <alignment horizontal="center"/>
    </xf>
    <xf numFmtId="0" fontId="34" fillId="0" borderId="6" xfId="0" applyFont="1" applyFill="1" applyBorder="1" applyAlignment="1">
      <alignment horizontal="center"/>
    </xf>
    <xf numFmtId="0" fontId="33" fillId="8" borderId="7" xfId="0" applyFont="1" applyFill="1" applyBorder="1" applyAlignment="1">
      <alignment horizontal="center"/>
    </xf>
    <xf numFmtId="0" fontId="20" fillId="8" borderId="2" xfId="0" applyFont="1" applyFill="1" applyBorder="1" applyAlignment="1">
      <alignment horizontal="center" vertical="center" wrapText="1"/>
    </xf>
    <xf numFmtId="0" fontId="20" fillId="8" borderId="13" xfId="0" applyFont="1" applyFill="1" applyBorder="1" applyAlignment="1">
      <alignment horizontal="center" vertical="center" wrapText="1"/>
    </xf>
    <xf numFmtId="0" fontId="20" fillId="8" borderId="6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/>
    </xf>
    <xf numFmtId="0" fontId="19" fillId="0" borderId="13" xfId="0" applyFont="1" applyFill="1" applyBorder="1" applyAlignment="1">
      <alignment horizontal="center"/>
    </xf>
    <xf numFmtId="0" fontId="19" fillId="0" borderId="6" xfId="0" applyFont="1" applyFill="1" applyBorder="1" applyAlignment="1">
      <alignment horizontal="center"/>
    </xf>
    <xf numFmtId="0" fontId="19" fillId="0" borderId="2" xfId="0" applyFont="1" applyFill="1" applyBorder="1" applyAlignment="1">
      <alignment horizontal="left" wrapText="1"/>
    </xf>
    <xf numFmtId="0" fontId="19" fillId="0" borderId="13" xfId="0" applyFont="1" applyFill="1" applyBorder="1" applyAlignment="1">
      <alignment horizontal="left" wrapText="1"/>
    </xf>
    <xf numFmtId="0" fontId="19" fillId="0" borderId="6" xfId="0" applyFont="1" applyFill="1" applyBorder="1" applyAlignment="1">
      <alignment horizontal="left" wrapText="1"/>
    </xf>
    <xf numFmtId="0" fontId="20" fillId="0" borderId="2" xfId="0" applyFont="1" applyFill="1" applyBorder="1" applyAlignment="1">
      <alignment horizontal="center" vertical="top" wrapText="1"/>
    </xf>
    <xf numFmtId="0" fontId="20" fillId="0" borderId="13" xfId="0" applyFont="1" applyFill="1" applyBorder="1" applyAlignment="1">
      <alignment horizontal="center" vertical="top" wrapText="1"/>
    </xf>
    <xf numFmtId="0" fontId="20" fillId="0" borderId="6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wrapText="1"/>
    </xf>
    <xf numFmtId="0" fontId="20" fillId="0" borderId="13" xfId="0" applyFont="1" applyFill="1" applyBorder="1" applyAlignment="1">
      <alignment horizontal="center" wrapText="1"/>
    </xf>
    <xf numFmtId="0" fontId="20" fillId="0" borderId="6" xfId="0" applyFont="1" applyFill="1" applyBorder="1" applyAlignment="1">
      <alignment horizontal="center" wrapText="1"/>
    </xf>
    <xf numFmtId="0" fontId="20" fillId="6" borderId="2" xfId="0" applyFont="1" applyFill="1" applyBorder="1" applyAlignment="1">
      <alignment horizontal="left" vertical="top" wrapText="1"/>
    </xf>
    <xf numFmtId="0" fontId="20" fillId="6" borderId="13" xfId="0" applyFont="1" applyFill="1" applyBorder="1" applyAlignment="1">
      <alignment horizontal="left" vertical="top" wrapText="1"/>
    </xf>
    <xf numFmtId="0" fontId="20" fillId="8" borderId="2" xfId="0" applyFont="1" applyFill="1" applyBorder="1" applyAlignment="1">
      <alignment horizontal="center" wrapText="1"/>
    </xf>
    <xf numFmtId="0" fontId="20" fillId="8" borderId="13" xfId="0" applyFont="1" applyFill="1" applyBorder="1" applyAlignment="1">
      <alignment horizontal="center" wrapText="1"/>
    </xf>
    <xf numFmtId="0" fontId="20" fillId="8" borderId="6" xfId="0" applyFont="1" applyFill="1" applyBorder="1" applyAlignment="1">
      <alignment horizontal="center" wrapText="1"/>
    </xf>
    <xf numFmtId="2" fontId="19" fillId="0" borderId="2" xfId="0" applyNumberFormat="1" applyFont="1" applyFill="1" applyBorder="1" applyAlignment="1">
      <alignment horizontal="center"/>
    </xf>
    <xf numFmtId="2" fontId="19" fillId="0" borderId="13" xfId="0" applyNumberFormat="1" applyFont="1" applyFill="1" applyBorder="1" applyAlignment="1">
      <alignment horizontal="center"/>
    </xf>
    <xf numFmtId="2" fontId="19" fillId="0" borderId="6" xfId="0" applyNumberFormat="1" applyFont="1" applyFill="1" applyBorder="1" applyAlignment="1">
      <alignment horizontal="center"/>
    </xf>
    <xf numFmtId="0" fontId="19" fillId="0" borderId="7" xfId="0" applyFont="1" applyBorder="1" applyAlignment="1">
      <alignment wrapText="1"/>
    </xf>
    <xf numFmtId="2" fontId="31" fillId="0" borderId="2" xfId="0" applyNumberFormat="1" applyFont="1" applyBorder="1" applyAlignment="1">
      <alignment horizontal="center"/>
    </xf>
    <xf numFmtId="2" fontId="31" fillId="0" borderId="13" xfId="0" applyNumberFormat="1" applyFont="1" applyBorder="1" applyAlignment="1">
      <alignment horizontal="center"/>
    </xf>
    <xf numFmtId="2" fontId="31" fillId="0" borderId="6" xfId="0" applyNumberFormat="1" applyFont="1" applyBorder="1" applyAlignment="1">
      <alignment horizontal="center"/>
    </xf>
    <xf numFmtId="0" fontId="20" fillId="8" borderId="7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left" wrapText="1"/>
    </xf>
    <xf numFmtId="2" fontId="19" fillId="0" borderId="2" xfId="0" applyNumberFormat="1" applyFont="1" applyBorder="1" applyAlignment="1">
      <alignment horizontal="center"/>
    </xf>
    <xf numFmtId="2" fontId="19" fillId="0" borderId="13" xfId="0" applyNumberFormat="1" applyFont="1" applyBorder="1" applyAlignment="1">
      <alignment horizontal="center"/>
    </xf>
    <xf numFmtId="2" fontId="19" fillId="0" borderId="6" xfId="0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7" fillId="0" borderId="7" xfId="0" applyFont="1" applyBorder="1" applyAlignment="1">
      <alignment horizontal="left" wrapText="1"/>
    </xf>
    <xf numFmtId="0" fontId="2" fillId="0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left" wrapText="1"/>
    </xf>
    <xf numFmtId="0" fontId="2" fillId="8" borderId="7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12" fillId="0" borderId="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0" fontId="12" fillId="0" borderId="6" xfId="0" applyFont="1" applyBorder="1" applyAlignment="1">
      <alignment horizontal="center" wrapText="1"/>
    </xf>
    <xf numFmtId="0" fontId="19" fillId="7" borderId="3" xfId="0" applyFont="1" applyFill="1" applyBorder="1" applyAlignment="1">
      <alignment horizontal="center"/>
    </xf>
    <xf numFmtId="0" fontId="19" fillId="7" borderId="4" xfId="0" applyFont="1" applyFill="1" applyBorder="1" applyAlignment="1">
      <alignment horizontal="center"/>
    </xf>
    <xf numFmtId="0" fontId="19" fillId="7" borderId="5" xfId="0" applyFont="1" applyFill="1" applyBorder="1" applyAlignment="1">
      <alignment horizontal="center"/>
    </xf>
    <xf numFmtId="0" fontId="12" fillId="0" borderId="2" xfId="0" applyFont="1" applyBorder="1" applyAlignment="1">
      <alignment horizontal="left" wrapText="1"/>
    </xf>
    <xf numFmtId="0" fontId="12" fillId="0" borderId="13" xfId="0" applyFont="1" applyBorder="1" applyAlignment="1">
      <alignment horizontal="left" wrapText="1"/>
    </xf>
    <xf numFmtId="0" fontId="12" fillId="0" borderId="6" xfId="0" applyFont="1" applyBorder="1" applyAlignment="1">
      <alignment horizontal="left" wrapText="1"/>
    </xf>
    <xf numFmtId="0" fontId="17" fillId="0" borderId="2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2" fontId="17" fillId="0" borderId="2" xfId="0" applyNumberFormat="1" applyFont="1" applyBorder="1" applyAlignment="1">
      <alignment horizontal="center"/>
    </xf>
    <xf numFmtId="2" fontId="17" fillId="0" borderId="13" xfId="0" applyNumberFormat="1" applyFont="1" applyBorder="1" applyAlignment="1">
      <alignment horizontal="center"/>
    </xf>
    <xf numFmtId="2" fontId="17" fillId="0" borderId="6" xfId="0" applyNumberFormat="1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17" fillId="0" borderId="7" xfId="0" applyFont="1" applyBorder="1" applyAlignment="1">
      <alignment horizontal="center" vertical="center"/>
    </xf>
    <xf numFmtId="0" fontId="26" fillId="8" borderId="7" xfId="0" applyFont="1" applyFill="1" applyBorder="1" applyAlignment="1">
      <alignment horizontal="center"/>
    </xf>
    <xf numFmtId="0" fontId="12" fillId="0" borderId="7" xfId="0" applyFont="1" applyBorder="1" applyAlignment="1">
      <alignment wrapText="1"/>
    </xf>
    <xf numFmtId="2" fontId="17" fillId="0" borderId="2" xfId="0" applyNumberFormat="1" applyFont="1" applyFill="1" applyBorder="1" applyAlignment="1">
      <alignment horizontal="center"/>
    </xf>
    <xf numFmtId="2" fontId="17" fillId="0" borderId="13" xfId="0" applyNumberFormat="1" applyFont="1" applyFill="1" applyBorder="1" applyAlignment="1">
      <alignment horizontal="center"/>
    </xf>
    <xf numFmtId="2" fontId="17" fillId="0" borderId="6" xfId="0" applyNumberFormat="1" applyFont="1" applyFill="1" applyBorder="1" applyAlignment="1">
      <alignment horizontal="center"/>
    </xf>
    <xf numFmtId="0" fontId="17" fillId="0" borderId="2" xfId="0" applyFont="1" applyFill="1" applyBorder="1" applyAlignment="1">
      <alignment horizontal="left" wrapText="1"/>
    </xf>
    <xf numFmtId="0" fontId="17" fillId="0" borderId="13" xfId="0" applyFont="1" applyFill="1" applyBorder="1" applyAlignment="1">
      <alignment horizontal="left" wrapText="1"/>
    </xf>
    <xf numFmtId="0" fontId="17" fillId="0" borderId="6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7" fillId="0" borderId="2" xfId="0" applyFont="1" applyFill="1" applyBorder="1" applyAlignment="1">
      <alignment horizontal="center"/>
    </xf>
    <xf numFmtId="0" fontId="27" fillId="0" borderId="13" xfId="0" applyFont="1" applyFill="1" applyBorder="1" applyAlignment="1">
      <alignment horizontal="center"/>
    </xf>
    <xf numFmtId="0" fontId="27" fillId="0" borderId="6" xfId="0" applyFont="1" applyFill="1" applyBorder="1" applyAlignment="1">
      <alignment horizontal="center"/>
    </xf>
    <xf numFmtId="0" fontId="17" fillId="0" borderId="7" xfId="0" applyFont="1" applyFill="1" applyBorder="1" applyAlignment="1">
      <alignment horizontal="center"/>
    </xf>
    <xf numFmtId="0" fontId="17" fillId="0" borderId="7" xfId="0" applyFont="1" applyFill="1" applyBorder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17" fillId="0" borderId="2" xfId="0" applyFont="1" applyFill="1" applyBorder="1" applyAlignment="1">
      <alignment horizontal="center"/>
    </xf>
    <xf numFmtId="0" fontId="17" fillId="0" borderId="13" xfId="0" applyFont="1" applyFill="1" applyBorder="1" applyAlignment="1">
      <alignment horizontal="center"/>
    </xf>
    <xf numFmtId="0" fontId="17" fillId="0" borderId="6" xfId="0" applyFont="1" applyFill="1" applyBorder="1" applyAlignment="1">
      <alignment horizontal="center"/>
    </xf>
    <xf numFmtId="0" fontId="20" fillId="6" borderId="7" xfId="0" applyFont="1" applyFill="1" applyBorder="1" applyAlignment="1">
      <alignment horizontal="left" vertical="top" wrapText="1"/>
    </xf>
    <xf numFmtId="0" fontId="17" fillId="0" borderId="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2" fillId="8" borderId="2" xfId="0" applyFont="1" applyFill="1" applyBorder="1" applyAlignment="1">
      <alignment horizontal="center"/>
    </xf>
    <xf numFmtId="0" fontId="2" fillId="8" borderId="13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center"/>
    </xf>
    <xf numFmtId="0" fontId="23" fillId="0" borderId="7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7" fillId="0" borderId="13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19" fillId="0" borderId="8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9" xfId="0" applyFont="1" applyBorder="1" applyAlignment="1">
      <alignment horizontal="center" vertical="top"/>
    </xf>
    <xf numFmtId="0" fontId="19" fillId="0" borderId="0" xfId="0" applyFont="1" applyBorder="1" applyAlignment="1">
      <alignment horizontal="center" vertical="top"/>
    </xf>
    <xf numFmtId="0" fontId="19" fillId="0" borderId="2" xfId="0" applyFont="1" applyBorder="1" applyAlignment="1">
      <alignment horizontal="center" vertical="top"/>
    </xf>
    <xf numFmtId="0" fontId="19" fillId="0" borderId="13" xfId="0" applyFont="1" applyBorder="1" applyAlignment="1">
      <alignment horizontal="center" vertical="top"/>
    </xf>
    <xf numFmtId="0" fontId="19" fillId="0" borderId="6" xfId="0" applyFont="1" applyBorder="1" applyAlignment="1">
      <alignment horizontal="center" vertical="top"/>
    </xf>
    <xf numFmtId="0" fontId="29" fillId="0" borderId="0" xfId="0" applyFont="1" applyAlignment="1">
      <alignment horizontal="center" wrapText="1"/>
    </xf>
    <xf numFmtId="0" fontId="19" fillId="0" borderId="8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9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2" fontId="17" fillId="0" borderId="6" xfId="0" applyNumberFormat="1" applyFont="1" applyFill="1" applyBorder="1" applyAlignment="1">
      <alignment horizontal="center" vertical="top"/>
    </xf>
    <xf numFmtId="2" fontId="17" fillId="4" borderId="7" xfId="0" applyNumberFormat="1" applyFont="1" applyFill="1" applyBorder="1" applyAlignment="1">
      <alignment horizontal="center" vertical="top"/>
    </xf>
    <xf numFmtId="0" fontId="9" fillId="0" borderId="7" xfId="0" applyFont="1" applyFill="1" applyBorder="1" applyAlignment="1">
      <alignment horizontal="left" wrapText="1"/>
    </xf>
    <xf numFmtId="0" fontId="17" fillId="0" borderId="7" xfId="0" applyFont="1" applyFill="1" applyBorder="1" applyAlignment="1">
      <alignment wrapText="1"/>
    </xf>
    <xf numFmtId="0" fontId="17" fillId="0" borderId="5" xfId="0" applyFont="1" applyBorder="1" applyAlignment="1">
      <alignment vertical="top"/>
    </xf>
    <xf numFmtId="0" fontId="17" fillId="0" borderId="3" xfId="0" applyFont="1" applyFill="1" applyBorder="1" applyAlignment="1">
      <alignment wrapText="1"/>
    </xf>
    <xf numFmtId="0" fontId="17" fillId="0" borderId="0" xfId="0" applyFont="1" applyFill="1" applyAlignment="1">
      <alignment wrapText="1"/>
    </xf>
    <xf numFmtId="0" fontId="19" fillId="0" borderId="5" xfId="0" applyFont="1" applyBorder="1" applyAlignment="1">
      <alignment horizontal="center" wrapText="1"/>
    </xf>
    <xf numFmtId="0" fontId="24" fillId="0" borderId="7" xfId="0" applyFont="1" applyFill="1" applyBorder="1" applyAlignment="1">
      <alignment horizontal="left" vertical="top" wrapText="1"/>
    </xf>
    <xf numFmtId="0" fontId="19" fillId="0" borderId="7" xfId="0" applyFont="1" applyFill="1" applyBorder="1" applyAlignment="1">
      <alignment horizontal="center" wrapText="1"/>
    </xf>
    <xf numFmtId="0" fontId="0" fillId="0" borderId="7" xfId="0" applyFill="1" applyBorder="1" applyAlignment="1">
      <alignment horizontal="center" wrapText="1"/>
    </xf>
    <xf numFmtId="0" fontId="35" fillId="0" borderId="0" xfId="0" applyFont="1"/>
    <xf numFmtId="0" fontId="30" fillId="4" borderId="0" xfId="0" applyFont="1" applyFill="1"/>
    <xf numFmtId="0" fontId="2" fillId="8" borderId="7" xfId="0" applyFont="1" applyFill="1" applyBorder="1" applyAlignment="1">
      <alignment horizontal="left" vertical="center" wrapText="1"/>
    </xf>
    <xf numFmtId="0" fontId="2" fillId="8" borderId="2" xfId="0" applyFont="1" applyFill="1" applyBorder="1" applyAlignment="1">
      <alignment horizontal="left" vertical="center" wrapText="1"/>
    </xf>
    <xf numFmtId="0" fontId="0" fillId="8" borderId="13" xfId="0" applyFill="1" applyBorder="1" applyAlignment="1">
      <alignment horizontal="left" vertical="center"/>
    </xf>
    <xf numFmtId="0" fontId="2" fillId="8" borderId="13" xfId="0" applyFont="1" applyFill="1" applyBorder="1" applyAlignment="1">
      <alignment horizontal="left" vertical="center" wrapText="1"/>
    </xf>
    <xf numFmtId="0" fontId="0" fillId="8" borderId="6" xfId="0" applyFill="1" applyBorder="1" applyAlignment="1">
      <alignment horizontal="left" vertical="center"/>
    </xf>
    <xf numFmtId="0" fontId="2" fillId="8" borderId="6" xfId="0" applyFont="1" applyFill="1" applyBorder="1" applyAlignment="1">
      <alignment horizontal="left" vertical="center" wrapText="1"/>
    </xf>
    <xf numFmtId="0" fontId="21" fillId="8" borderId="7" xfId="0" applyFont="1" applyFill="1" applyBorder="1" applyAlignment="1">
      <alignment horizontal="left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1" fillId="8" borderId="2" xfId="0" applyFont="1" applyFill="1" applyBorder="1" applyAlignment="1">
      <alignment horizontal="left" vertical="center" wrapText="1"/>
    </xf>
    <xf numFmtId="0" fontId="21" fillId="8" borderId="13" xfId="0" applyFont="1" applyFill="1" applyBorder="1" applyAlignment="1">
      <alignment horizontal="left" vertical="center" wrapText="1"/>
    </xf>
    <xf numFmtId="0" fontId="21" fillId="8" borderId="6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wrapText="1"/>
    </xf>
    <xf numFmtId="0" fontId="12" fillId="0" borderId="2" xfId="0" applyFont="1" applyBorder="1" applyAlignment="1">
      <alignment wrapText="1"/>
    </xf>
    <xf numFmtId="0" fontId="20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wrapText="1"/>
    </xf>
    <xf numFmtId="0" fontId="20" fillId="0" borderId="1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wrapText="1"/>
    </xf>
    <xf numFmtId="0" fontId="20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3"/>
    <cellStyle name="Обычный 2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60"/>
  <sheetViews>
    <sheetView topLeftCell="A149" workbookViewId="0">
      <selection activeCell="B178" sqref="B178"/>
    </sheetView>
  </sheetViews>
  <sheetFormatPr defaultRowHeight="15" x14ac:dyDescent="0.25"/>
  <cols>
    <col min="1" max="1" width="2.7109375" customWidth="1"/>
    <col min="2" max="2" width="48.140625" customWidth="1"/>
    <col min="4" max="4" width="10.28515625" bestFit="1" customWidth="1"/>
    <col min="6" max="7" width="9.5703125" bestFit="1" customWidth="1"/>
    <col min="8" max="8" width="10.5703125" bestFit="1" customWidth="1"/>
    <col min="9" max="9" width="10.5703125" customWidth="1"/>
    <col min="10" max="10" width="7.85546875" customWidth="1"/>
  </cols>
  <sheetData>
    <row r="1" spans="2:10" ht="27.75" customHeight="1" x14ac:dyDescent="0.25">
      <c r="B1" s="1"/>
      <c r="H1" s="382" t="s">
        <v>0</v>
      </c>
      <c r="I1" s="382"/>
      <c r="J1" s="382"/>
    </row>
    <row r="2" spans="2:10" ht="24" customHeight="1" x14ac:dyDescent="0.25">
      <c r="B2" s="383" t="s">
        <v>1</v>
      </c>
      <c r="C2" s="383"/>
      <c r="D2" s="383"/>
      <c r="E2" s="383"/>
      <c r="F2" s="383"/>
      <c r="G2" s="383"/>
      <c r="H2" s="383"/>
      <c r="I2" s="383"/>
      <c r="J2" s="383"/>
    </row>
    <row r="3" spans="2:10" ht="28.5" customHeight="1" x14ac:dyDescent="0.25">
      <c r="B3" s="384"/>
      <c r="C3" s="384"/>
      <c r="D3" s="384"/>
      <c r="E3" s="384"/>
      <c r="F3" s="384"/>
      <c r="G3" s="384"/>
      <c r="H3" s="384"/>
      <c r="I3" s="384"/>
      <c r="J3" s="384"/>
    </row>
    <row r="4" spans="2:10" ht="45.75" customHeight="1" x14ac:dyDescent="0.25">
      <c r="B4" s="385" t="s">
        <v>2</v>
      </c>
      <c r="C4" s="385" t="s">
        <v>3</v>
      </c>
      <c r="D4" s="385" t="s">
        <v>4</v>
      </c>
      <c r="E4" s="387" t="s">
        <v>5</v>
      </c>
      <c r="F4" s="388"/>
      <c r="G4" s="388"/>
      <c r="H4" s="388"/>
      <c r="I4" s="388"/>
      <c r="J4" s="389"/>
    </row>
    <row r="5" spans="2:10" ht="45" x14ac:dyDescent="0.25">
      <c r="B5" s="386"/>
      <c r="C5" s="386"/>
      <c r="D5" s="386"/>
      <c r="E5" s="2" t="s">
        <v>6</v>
      </c>
      <c r="F5" s="3" t="s">
        <v>7</v>
      </c>
      <c r="G5" s="3" t="s">
        <v>8</v>
      </c>
      <c r="H5" s="3" t="s">
        <v>9</v>
      </c>
      <c r="I5" s="2" t="s">
        <v>10</v>
      </c>
      <c r="J5" s="3" t="s">
        <v>11</v>
      </c>
    </row>
    <row r="6" spans="2:10" x14ac:dyDescent="0.25">
      <c r="B6" s="4">
        <v>1</v>
      </c>
      <c r="C6" s="4">
        <v>2</v>
      </c>
      <c r="D6" s="5">
        <v>3</v>
      </c>
      <c r="E6" s="6">
        <v>4</v>
      </c>
      <c r="F6" s="5">
        <v>5</v>
      </c>
      <c r="G6" s="4">
        <v>6</v>
      </c>
      <c r="H6" s="6">
        <v>7</v>
      </c>
      <c r="I6" s="6">
        <v>8</v>
      </c>
      <c r="J6" s="4">
        <v>9</v>
      </c>
    </row>
    <row r="7" spans="2:10" x14ac:dyDescent="0.25">
      <c r="B7" s="365" t="s">
        <v>896</v>
      </c>
      <c r="C7" s="366"/>
      <c r="D7" s="366"/>
      <c r="E7" s="366"/>
      <c r="F7" s="366"/>
      <c r="G7" s="366"/>
      <c r="H7" s="366"/>
      <c r="I7" s="366"/>
      <c r="J7" s="367"/>
    </row>
    <row r="8" spans="2:10" ht="15" customHeight="1" x14ac:dyDescent="0.25">
      <c r="B8" s="368" t="s">
        <v>897</v>
      </c>
      <c r="C8" s="369"/>
      <c r="D8" s="369"/>
      <c r="E8" s="369"/>
      <c r="F8" s="369"/>
      <c r="G8" s="369"/>
      <c r="H8" s="369"/>
      <c r="I8" s="369"/>
      <c r="J8" s="370"/>
    </row>
    <row r="9" spans="2:10" ht="5.25" customHeight="1" x14ac:dyDescent="0.25">
      <c r="B9" s="371"/>
      <c r="C9" s="372"/>
      <c r="D9" s="372"/>
      <c r="E9" s="372"/>
      <c r="F9" s="372"/>
      <c r="G9" s="372"/>
      <c r="H9" s="372"/>
      <c r="I9" s="372"/>
      <c r="J9" s="373"/>
    </row>
    <row r="10" spans="2:10" ht="22.5" customHeight="1" x14ac:dyDescent="0.25">
      <c r="B10" s="7"/>
      <c r="C10" s="8"/>
      <c r="D10" s="9"/>
      <c r="E10" s="9"/>
      <c r="F10" s="10"/>
      <c r="G10" s="11"/>
      <c r="H10" s="10"/>
      <c r="I10" s="11"/>
      <c r="J10" s="11"/>
    </row>
    <row r="11" spans="2:10" ht="32.25" customHeight="1" x14ac:dyDescent="0.25">
      <c r="B11" s="12" t="s">
        <v>12</v>
      </c>
      <c r="C11" s="13" t="s">
        <v>13</v>
      </c>
      <c r="D11" s="14">
        <v>20870</v>
      </c>
      <c r="E11" s="9">
        <v>23200</v>
      </c>
      <c r="F11" s="15">
        <v>25520</v>
      </c>
      <c r="G11" s="14">
        <v>28670</v>
      </c>
      <c r="H11" s="15">
        <v>32933</v>
      </c>
      <c r="I11" s="16">
        <v>37543</v>
      </c>
      <c r="J11" s="15">
        <v>179.9</v>
      </c>
    </row>
    <row r="12" spans="2:10" ht="18.75" customHeight="1" x14ac:dyDescent="0.25">
      <c r="B12" s="12" t="s">
        <v>14</v>
      </c>
      <c r="C12" s="13" t="s">
        <v>15</v>
      </c>
      <c r="D12" s="15">
        <v>43210</v>
      </c>
      <c r="E12" s="16">
        <v>41592</v>
      </c>
      <c r="F12" s="15">
        <v>47318</v>
      </c>
      <c r="G12" s="15">
        <v>51398</v>
      </c>
      <c r="H12" s="15">
        <v>55528</v>
      </c>
      <c r="I12" s="14">
        <v>61116</v>
      </c>
      <c r="J12" s="15">
        <v>141.4</v>
      </c>
    </row>
    <row r="13" spans="2:10" ht="45.75" customHeight="1" x14ac:dyDescent="0.25">
      <c r="B13" s="17" t="s">
        <v>16</v>
      </c>
      <c r="C13" s="18" t="s">
        <v>15</v>
      </c>
      <c r="D13" s="15">
        <v>4454</v>
      </c>
      <c r="E13" s="15">
        <v>2900</v>
      </c>
      <c r="F13" s="15">
        <v>3700</v>
      </c>
      <c r="G13" s="16">
        <v>4450</v>
      </c>
      <c r="H13" s="15">
        <v>5200</v>
      </c>
      <c r="I13" s="14">
        <v>6450</v>
      </c>
      <c r="J13" s="15">
        <v>144.80000000000001</v>
      </c>
    </row>
    <row r="14" spans="2:10" ht="54" customHeight="1" x14ac:dyDescent="0.3">
      <c r="B14" s="19" t="s">
        <v>17</v>
      </c>
      <c r="C14" s="20" t="s">
        <v>18</v>
      </c>
      <c r="D14" s="21">
        <v>40.799999999999997</v>
      </c>
      <c r="E14" s="22">
        <v>24</v>
      </c>
      <c r="F14" s="23">
        <v>46.9</v>
      </c>
      <c r="G14" s="22">
        <v>48.7</v>
      </c>
      <c r="H14" s="23">
        <v>53.4</v>
      </c>
      <c r="I14" s="24">
        <v>55</v>
      </c>
      <c r="J14" s="23"/>
    </row>
    <row r="15" spans="2:10" ht="28.5" customHeight="1" x14ac:dyDescent="0.25">
      <c r="B15" s="313" t="s">
        <v>19</v>
      </c>
      <c r="C15" s="313"/>
      <c r="D15" s="313"/>
      <c r="E15" s="313"/>
      <c r="F15" s="313"/>
      <c r="G15" s="313"/>
      <c r="H15" s="313"/>
      <c r="I15" s="313"/>
      <c r="J15" s="313"/>
    </row>
    <row r="16" spans="2:10" hidden="1" x14ac:dyDescent="0.25">
      <c r="B16" s="316"/>
      <c r="C16" s="316"/>
      <c r="D16" s="316"/>
      <c r="E16" s="316"/>
      <c r="F16" s="316"/>
      <c r="G16" s="316"/>
      <c r="H16" s="316"/>
      <c r="I16" s="316"/>
      <c r="J16" s="316"/>
    </row>
    <row r="17" spans="2:14" ht="20.25" customHeight="1" x14ac:dyDescent="0.25">
      <c r="B17" s="318" t="s">
        <v>20</v>
      </c>
      <c r="C17" s="319"/>
      <c r="D17" s="319"/>
      <c r="E17" s="319"/>
      <c r="F17" s="319"/>
      <c r="G17" s="319"/>
      <c r="H17" s="319"/>
      <c r="I17" s="319"/>
      <c r="J17" s="320"/>
    </row>
    <row r="18" spans="2:14" x14ac:dyDescent="0.25">
      <c r="B18" s="302" t="s">
        <v>21</v>
      </c>
      <c r="C18" s="374" t="s">
        <v>15</v>
      </c>
      <c r="D18" s="376">
        <v>1607780</v>
      </c>
      <c r="E18" s="379">
        <v>1947726</v>
      </c>
      <c r="F18" s="308">
        <v>3773569</v>
      </c>
      <c r="G18" s="308">
        <v>4710935</v>
      </c>
      <c r="H18" s="390">
        <v>6200155</v>
      </c>
      <c r="I18" s="25">
        <v>7977757</v>
      </c>
      <c r="J18" s="393">
        <v>496.2</v>
      </c>
    </row>
    <row r="19" spans="2:14" x14ac:dyDescent="0.25">
      <c r="B19" s="335"/>
      <c r="C19" s="375"/>
      <c r="D19" s="377"/>
      <c r="E19" s="380"/>
      <c r="F19" s="337"/>
      <c r="G19" s="337"/>
      <c r="H19" s="391"/>
      <c r="I19" s="26"/>
      <c r="J19" s="394"/>
    </row>
    <row r="20" spans="2:14" x14ac:dyDescent="0.25">
      <c r="B20" s="335"/>
      <c r="C20" s="375"/>
      <c r="D20" s="377"/>
      <c r="E20" s="380"/>
      <c r="F20" s="337"/>
      <c r="G20" s="337"/>
      <c r="H20" s="391"/>
      <c r="I20" s="26"/>
      <c r="J20" s="394"/>
    </row>
    <row r="21" spans="2:14" x14ac:dyDescent="0.25">
      <c r="B21" s="335"/>
      <c r="C21" s="375"/>
      <c r="D21" s="377"/>
      <c r="E21" s="380"/>
      <c r="F21" s="337"/>
      <c r="G21" s="337"/>
      <c r="H21" s="391"/>
      <c r="I21" s="26"/>
      <c r="J21" s="394"/>
    </row>
    <row r="22" spans="2:14" ht="2.25" hidden="1" customHeight="1" x14ac:dyDescent="0.25">
      <c r="B22" s="335"/>
      <c r="C22" s="375"/>
      <c r="D22" s="377"/>
      <c r="E22" s="380"/>
      <c r="F22" s="337"/>
      <c r="G22" s="337"/>
      <c r="H22" s="391"/>
      <c r="I22" s="26"/>
      <c r="J22" s="394"/>
    </row>
    <row r="23" spans="2:14" ht="29.25" hidden="1" customHeight="1" x14ac:dyDescent="0.25">
      <c r="B23" s="303"/>
      <c r="C23" s="27" t="s">
        <v>22</v>
      </c>
      <c r="D23" s="378"/>
      <c r="E23" s="381"/>
      <c r="F23" s="309"/>
      <c r="G23" s="309"/>
      <c r="H23" s="392"/>
      <c r="I23" s="28"/>
      <c r="J23" s="395"/>
    </row>
    <row r="24" spans="2:14" ht="18.75" hidden="1" customHeight="1" x14ac:dyDescent="0.25">
      <c r="B24" s="12" t="s">
        <v>23</v>
      </c>
      <c r="C24" s="13" t="s">
        <v>18</v>
      </c>
      <c r="D24" s="29">
        <v>111.6</v>
      </c>
      <c r="E24" s="15">
        <v>109.5</v>
      </c>
      <c r="F24" s="15">
        <v>125.3</v>
      </c>
      <c r="G24" s="15">
        <v>128.30000000000001</v>
      </c>
      <c r="H24" s="15">
        <v>128.69999999999999</v>
      </c>
      <c r="I24" s="15">
        <v>126.7</v>
      </c>
      <c r="J24" s="29"/>
    </row>
    <row r="25" spans="2:14" ht="27" customHeight="1" x14ac:dyDescent="0.25">
      <c r="B25" s="312" t="s">
        <v>24</v>
      </c>
      <c r="C25" s="313"/>
      <c r="D25" s="313"/>
      <c r="E25" s="313"/>
      <c r="F25" s="313"/>
      <c r="G25" s="313"/>
      <c r="H25" s="313"/>
      <c r="I25" s="313"/>
      <c r="J25" s="314"/>
    </row>
    <row r="26" spans="2:14" hidden="1" x14ac:dyDescent="0.25">
      <c r="B26" s="315"/>
      <c r="C26" s="316"/>
      <c r="D26" s="316"/>
      <c r="E26" s="316"/>
      <c r="F26" s="316"/>
      <c r="G26" s="316"/>
      <c r="H26" s="316"/>
      <c r="I26" s="316"/>
      <c r="J26" s="317"/>
    </row>
    <row r="27" spans="2:14" ht="18" customHeight="1" x14ac:dyDescent="0.25">
      <c r="B27" s="318" t="s">
        <v>25</v>
      </c>
      <c r="C27" s="319"/>
      <c r="D27" s="319"/>
      <c r="E27" s="319"/>
      <c r="F27" s="319"/>
      <c r="G27" s="319"/>
      <c r="H27" s="319"/>
      <c r="I27" s="319"/>
      <c r="J27" s="320"/>
    </row>
    <row r="28" spans="2:14" ht="30" x14ac:dyDescent="0.25">
      <c r="B28" s="12" t="s">
        <v>26</v>
      </c>
      <c r="C28" s="30" t="s">
        <v>27</v>
      </c>
      <c r="D28" s="16">
        <v>31491</v>
      </c>
      <c r="E28" s="15">
        <v>49757</v>
      </c>
      <c r="F28" s="16">
        <v>48757</v>
      </c>
      <c r="G28" s="31">
        <v>50598</v>
      </c>
      <c r="H28" s="31">
        <v>54019</v>
      </c>
      <c r="I28" s="31">
        <v>55640</v>
      </c>
      <c r="J28" s="15">
        <v>176.7</v>
      </c>
    </row>
    <row r="29" spans="2:14" ht="35.25" customHeight="1" x14ac:dyDescent="0.25">
      <c r="B29" s="12" t="s">
        <v>28</v>
      </c>
      <c r="C29" s="30" t="s">
        <v>29</v>
      </c>
      <c r="D29" s="21">
        <v>14.2</v>
      </c>
      <c r="E29" s="21">
        <v>22.6</v>
      </c>
      <c r="F29" s="21">
        <v>23.2</v>
      </c>
      <c r="G29" s="21">
        <v>24.1</v>
      </c>
      <c r="H29" s="21">
        <v>25.7</v>
      </c>
      <c r="I29" s="21">
        <v>26.5</v>
      </c>
      <c r="J29" s="21">
        <v>186.6</v>
      </c>
    </row>
    <row r="30" spans="2:14" ht="29.25" customHeight="1" x14ac:dyDescent="0.25">
      <c r="B30" s="12" t="s">
        <v>30</v>
      </c>
      <c r="C30" s="30" t="s">
        <v>15</v>
      </c>
      <c r="D30" s="15">
        <v>417133</v>
      </c>
      <c r="E30" s="15">
        <v>670665</v>
      </c>
      <c r="F30" s="15">
        <v>646697</v>
      </c>
      <c r="G30" s="15">
        <v>678837</v>
      </c>
      <c r="H30" s="15">
        <v>714247</v>
      </c>
      <c r="I30" s="15">
        <v>745007</v>
      </c>
      <c r="J30" s="15">
        <v>178.6</v>
      </c>
    </row>
    <row r="31" spans="2:14" ht="35.25" customHeight="1" x14ac:dyDescent="0.25">
      <c r="B31" s="12" t="s">
        <v>31</v>
      </c>
      <c r="C31" s="30" t="s">
        <v>18</v>
      </c>
      <c r="D31" s="32">
        <v>78</v>
      </c>
      <c r="E31" s="32">
        <v>161</v>
      </c>
      <c r="F31" s="32">
        <v>96</v>
      </c>
      <c r="G31" s="32">
        <v>105</v>
      </c>
      <c r="H31" s="32">
        <v>105</v>
      </c>
      <c r="I31" s="32">
        <v>104</v>
      </c>
      <c r="J31" s="32"/>
    </row>
    <row r="32" spans="2:14" ht="49.5" customHeight="1" x14ac:dyDescent="0.25">
      <c r="B32" s="12" t="s">
        <v>32</v>
      </c>
      <c r="C32" s="30" t="s">
        <v>33</v>
      </c>
      <c r="D32" s="15">
        <v>388</v>
      </c>
      <c r="E32" s="15">
        <v>417</v>
      </c>
      <c r="F32" s="15">
        <v>378</v>
      </c>
      <c r="G32" s="15">
        <v>414</v>
      </c>
      <c r="H32" s="15">
        <v>441</v>
      </c>
      <c r="I32" s="15">
        <v>463</v>
      </c>
      <c r="J32" s="15">
        <v>119.3</v>
      </c>
      <c r="N32" s="265"/>
    </row>
    <row r="33" spans="2:10" ht="48" customHeight="1" x14ac:dyDescent="0.25">
      <c r="B33" s="12" t="s">
        <v>34</v>
      </c>
      <c r="C33" s="30" t="s">
        <v>33</v>
      </c>
      <c r="D33" s="264">
        <v>7709</v>
      </c>
      <c r="E33" s="25">
        <v>8059</v>
      </c>
      <c r="F33" s="14">
        <v>7336</v>
      </c>
      <c r="G33" s="16">
        <v>8591</v>
      </c>
      <c r="H33" s="15">
        <v>9582</v>
      </c>
      <c r="I33" s="15">
        <v>10884</v>
      </c>
      <c r="J33" s="33">
        <v>141.19999999999999</v>
      </c>
    </row>
    <row r="34" spans="2:10" ht="34.5" customHeight="1" x14ac:dyDescent="0.25">
      <c r="B34" s="12" t="s">
        <v>35</v>
      </c>
      <c r="C34" s="34" t="s">
        <v>36</v>
      </c>
      <c r="D34" s="31">
        <v>3529</v>
      </c>
      <c r="E34" s="31">
        <v>3899</v>
      </c>
      <c r="F34" s="31">
        <v>3549</v>
      </c>
      <c r="G34" s="31">
        <v>3708</v>
      </c>
      <c r="H34" s="31">
        <v>3916</v>
      </c>
      <c r="I34" s="31">
        <v>4240</v>
      </c>
      <c r="J34" s="31">
        <v>120.1</v>
      </c>
    </row>
    <row r="35" spans="2:10" ht="21" customHeight="1" x14ac:dyDescent="0.25">
      <c r="B35" s="360" t="s">
        <v>37</v>
      </c>
      <c r="C35" s="361"/>
      <c r="D35" s="361"/>
      <c r="E35" s="361"/>
      <c r="F35" s="361"/>
      <c r="G35" s="361"/>
      <c r="H35" s="361"/>
      <c r="I35" s="361"/>
      <c r="J35" s="362"/>
    </row>
    <row r="36" spans="2:10" ht="30.75" customHeight="1" x14ac:dyDescent="0.25">
      <c r="B36" s="318" t="s">
        <v>38</v>
      </c>
      <c r="C36" s="363"/>
      <c r="D36" s="363"/>
      <c r="E36" s="363"/>
      <c r="F36" s="363"/>
      <c r="G36" s="363"/>
      <c r="H36" s="363"/>
      <c r="I36" s="363"/>
      <c r="J36" s="364"/>
    </row>
    <row r="37" spans="2:10" ht="24.75" customHeight="1" x14ac:dyDescent="0.25">
      <c r="B37" s="7" t="s">
        <v>39</v>
      </c>
      <c r="C37" s="8" t="s">
        <v>15</v>
      </c>
      <c r="D37" s="33">
        <v>77271</v>
      </c>
      <c r="E37" s="33">
        <v>58618</v>
      </c>
      <c r="F37" s="15">
        <v>67520</v>
      </c>
      <c r="G37" s="35">
        <v>205295</v>
      </c>
      <c r="H37" s="15">
        <v>90647</v>
      </c>
      <c r="I37" s="15">
        <v>105638</v>
      </c>
      <c r="J37" s="33">
        <v>136.69999999999999</v>
      </c>
    </row>
    <row r="38" spans="2:10" ht="33" customHeight="1" x14ac:dyDescent="0.25">
      <c r="B38" s="7" t="s">
        <v>40</v>
      </c>
      <c r="C38" s="8" t="s">
        <v>18</v>
      </c>
      <c r="D38" s="36">
        <v>42</v>
      </c>
      <c r="E38" s="33">
        <v>115.8</v>
      </c>
      <c r="F38" s="22">
        <v>103</v>
      </c>
      <c r="G38" s="37">
        <v>105</v>
      </c>
      <c r="H38" s="22">
        <v>108</v>
      </c>
      <c r="I38" s="22">
        <v>110</v>
      </c>
      <c r="J38" s="33"/>
    </row>
    <row r="39" spans="2:10" ht="44.25" customHeight="1" x14ac:dyDescent="0.25">
      <c r="B39" s="7" t="s">
        <v>41</v>
      </c>
      <c r="C39" s="13" t="s">
        <v>42</v>
      </c>
      <c r="D39" s="33">
        <v>2517.4</v>
      </c>
      <c r="E39" s="33">
        <v>2916</v>
      </c>
      <c r="F39" s="15">
        <v>3005</v>
      </c>
      <c r="G39" s="15">
        <v>3154</v>
      </c>
      <c r="H39" s="15">
        <v>3406</v>
      </c>
      <c r="I39" s="15">
        <v>3747</v>
      </c>
      <c r="J39" s="33">
        <v>148.80000000000001</v>
      </c>
    </row>
    <row r="40" spans="2:10" ht="22.5" customHeight="1" x14ac:dyDescent="0.25">
      <c r="B40" s="322" t="s">
        <v>43</v>
      </c>
      <c r="C40" s="323"/>
      <c r="D40" s="323"/>
      <c r="E40" s="323"/>
      <c r="F40" s="323"/>
      <c r="G40" s="323"/>
      <c r="H40" s="323"/>
      <c r="I40" s="323"/>
      <c r="J40" s="324"/>
    </row>
    <row r="41" spans="2:10" x14ac:dyDescent="0.25">
      <c r="B41" s="325" t="s">
        <v>44</v>
      </c>
      <c r="C41" s="326"/>
      <c r="D41" s="326"/>
      <c r="E41" s="326"/>
      <c r="F41" s="326"/>
      <c r="G41" s="326"/>
      <c r="H41" s="326"/>
      <c r="I41" s="326"/>
      <c r="J41" s="327"/>
    </row>
    <row r="42" spans="2:10" ht="15" customHeight="1" x14ac:dyDescent="0.25">
      <c r="B42" s="328"/>
      <c r="C42" s="329"/>
      <c r="D42" s="329"/>
      <c r="E42" s="329"/>
      <c r="F42" s="329"/>
      <c r="G42" s="329"/>
      <c r="H42" s="329"/>
      <c r="I42" s="329"/>
      <c r="J42" s="330"/>
    </row>
    <row r="43" spans="2:10" ht="30" x14ac:dyDescent="0.25">
      <c r="B43" s="12" t="s">
        <v>45</v>
      </c>
      <c r="C43" s="38" t="s">
        <v>46</v>
      </c>
      <c r="D43" s="30">
        <v>6463</v>
      </c>
      <c r="E43" s="30">
        <v>6650</v>
      </c>
      <c r="F43" s="30">
        <v>6850</v>
      </c>
      <c r="G43" s="30">
        <v>7200</v>
      </c>
      <c r="H43" s="30">
        <v>7560</v>
      </c>
      <c r="I43" s="30">
        <v>7900</v>
      </c>
      <c r="J43" s="30">
        <v>122.2</v>
      </c>
    </row>
    <row r="44" spans="2:10" ht="33.75" customHeight="1" x14ac:dyDescent="0.25">
      <c r="B44" s="335" t="s">
        <v>47</v>
      </c>
      <c r="C44" s="334" t="s">
        <v>46</v>
      </c>
      <c r="D44" s="337">
        <v>29.6</v>
      </c>
      <c r="E44" s="337">
        <v>29.6</v>
      </c>
      <c r="F44" s="359">
        <v>29.9</v>
      </c>
      <c r="G44" s="359">
        <v>31.2</v>
      </c>
      <c r="H44" s="359">
        <v>31.5</v>
      </c>
      <c r="I44" s="359">
        <v>31.8</v>
      </c>
      <c r="J44" s="336">
        <v>107.4</v>
      </c>
    </row>
    <row r="45" spans="2:10" ht="0.75" customHeight="1" x14ac:dyDescent="0.25">
      <c r="B45" s="303"/>
      <c r="C45" s="334"/>
      <c r="D45" s="309"/>
      <c r="E45" s="309"/>
      <c r="F45" s="321"/>
      <c r="G45" s="321"/>
      <c r="H45" s="321"/>
      <c r="I45" s="321"/>
      <c r="J45" s="305"/>
    </row>
    <row r="46" spans="2:10" x14ac:dyDescent="0.25">
      <c r="B46" s="12" t="s">
        <v>48</v>
      </c>
      <c r="C46" s="304" t="s">
        <v>46</v>
      </c>
      <c r="D46" s="331">
        <v>0.32</v>
      </c>
      <c r="E46" s="308">
        <v>0.33</v>
      </c>
      <c r="F46" s="332">
        <v>0.34</v>
      </c>
      <c r="G46" s="332">
        <v>0.35</v>
      </c>
      <c r="H46" s="332">
        <v>0.36</v>
      </c>
      <c r="I46" s="39">
        <v>0.37</v>
      </c>
      <c r="J46" s="357">
        <v>115.6</v>
      </c>
    </row>
    <row r="47" spans="2:10" ht="15" customHeight="1" x14ac:dyDescent="0.25">
      <c r="B47" s="7" t="s">
        <v>49</v>
      </c>
      <c r="C47" s="305"/>
      <c r="D47" s="331"/>
      <c r="E47" s="309"/>
      <c r="F47" s="310"/>
      <c r="G47" s="310"/>
      <c r="H47" s="310"/>
      <c r="I47" s="40"/>
      <c r="J47" s="358"/>
    </row>
    <row r="48" spans="2:10" ht="21" customHeight="1" x14ac:dyDescent="0.25">
      <c r="B48" s="302" t="s">
        <v>50</v>
      </c>
      <c r="C48" s="334" t="s">
        <v>18</v>
      </c>
      <c r="D48" s="348">
        <v>18</v>
      </c>
      <c r="E48" s="356">
        <v>21</v>
      </c>
      <c r="F48" s="348">
        <v>43</v>
      </c>
      <c r="G48" s="356">
        <v>43</v>
      </c>
      <c r="H48" s="348">
        <v>37</v>
      </c>
      <c r="I48" s="41">
        <v>38</v>
      </c>
      <c r="J48" s="350"/>
    </row>
    <row r="49" spans="2:11" ht="15" customHeight="1" x14ac:dyDescent="0.25">
      <c r="B49" s="303"/>
      <c r="C49" s="334"/>
      <c r="D49" s="349"/>
      <c r="E49" s="356"/>
      <c r="F49" s="349"/>
      <c r="G49" s="356"/>
      <c r="H49" s="349"/>
      <c r="I49" s="42"/>
      <c r="J49" s="351"/>
    </row>
    <row r="50" spans="2:11" ht="33" customHeight="1" x14ac:dyDescent="0.25">
      <c r="B50" s="322" t="s">
        <v>51</v>
      </c>
      <c r="C50" s="323"/>
      <c r="D50" s="323"/>
      <c r="E50" s="323"/>
      <c r="F50" s="323"/>
      <c r="G50" s="323"/>
      <c r="H50" s="323"/>
      <c r="I50" s="323"/>
      <c r="J50" s="324"/>
    </row>
    <row r="51" spans="2:11" x14ac:dyDescent="0.25">
      <c r="B51" s="325" t="s">
        <v>52</v>
      </c>
      <c r="C51" s="326"/>
      <c r="D51" s="326"/>
      <c r="E51" s="326"/>
      <c r="F51" s="326"/>
      <c r="G51" s="326"/>
      <c r="H51" s="326"/>
      <c r="I51" s="326"/>
      <c r="J51" s="327"/>
    </row>
    <row r="52" spans="2:11" ht="15" customHeight="1" x14ac:dyDescent="0.25">
      <c r="B52" s="328"/>
      <c r="C52" s="329"/>
      <c r="D52" s="329"/>
      <c r="E52" s="329"/>
      <c r="F52" s="329"/>
      <c r="G52" s="329"/>
      <c r="H52" s="329"/>
      <c r="I52" s="329"/>
      <c r="J52" s="330"/>
    </row>
    <row r="53" spans="2:11" ht="15.75" customHeight="1" x14ac:dyDescent="0.25">
      <c r="B53" s="12" t="s">
        <v>53</v>
      </c>
      <c r="C53" s="30" t="s">
        <v>18</v>
      </c>
      <c r="D53" s="43">
        <v>56</v>
      </c>
      <c r="E53" s="22">
        <v>58</v>
      </c>
      <c r="F53" s="22">
        <v>60</v>
      </c>
      <c r="G53" s="22">
        <v>65</v>
      </c>
      <c r="H53" s="22">
        <v>70</v>
      </c>
      <c r="I53" s="22">
        <v>75</v>
      </c>
      <c r="J53" s="30"/>
    </row>
    <row r="54" spans="2:11" ht="30" x14ac:dyDescent="0.25">
      <c r="B54" s="12" t="s">
        <v>54</v>
      </c>
      <c r="C54" s="34" t="s">
        <v>18</v>
      </c>
      <c r="D54" s="15">
        <v>57.1</v>
      </c>
      <c r="E54" s="43">
        <v>60</v>
      </c>
      <c r="F54" s="22">
        <v>63</v>
      </c>
      <c r="G54" s="43">
        <v>65</v>
      </c>
      <c r="H54" s="22">
        <v>68</v>
      </c>
      <c r="I54" s="22">
        <v>70</v>
      </c>
      <c r="J54" s="30"/>
    </row>
    <row r="55" spans="2:11" x14ac:dyDescent="0.25">
      <c r="B55" s="352" t="s">
        <v>55</v>
      </c>
      <c r="C55" s="304" t="s">
        <v>18</v>
      </c>
      <c r="D55" s="331">
        <v>70.3</v>
      </c>
      <c r="E55" s="308">
        <v>69.900000000000006</v>
      </c>
      <c r="F55" s="354">
        <v>70</v>
      </c>
      <c r="G55" s="308">
        <v>69.8</v>
      </c>
      <c r="H55" s="308">
        <v>69.599999999999994</v>
      </c>
      <c r="I55" s="44">
        <v>69.2</v>
      </c>
      <c r="J55" s="304"/>
      <c r="K55" s="16"/>
    </row>
    <row r="56" spans="2:11" ht="47.25" customHeight="1" x14ac:dyDescent="0.25">
      <c r="B56" s="353"/>
      <c r="C56" s="305"/>
      <c r="D56" s="331"/>
      <c r="E56" s="309"/>
      <c r="F56" s="355"/>
      <c r="G56" s="309"/>
      <c r="H56" s="309"/>
      <c r="I56" s="45"/>
      <c r="J56" s="305"/>
    </row>
    <row r="57" spans="2:11" ht="81" customHeight="1" x14ac:dyDescent="0.25">
      <c r="B57" s="46" t="s">
        <v>56</v>
      </c>
      <c r="C57" s="34" t="s">
        <v>18</v>
      </c>
      <c r="D57" s="44">
        <v>2.08</v>
      </c>
      <c r="E57" s="44">
        <v>2.08</v>
      </c>
      <c r="F57" s="44">
        <v>2.08</v>
      </c>
      <c r="G57" s="44">
        <v>2.08</v>
      </c>
      <c r="H57" s="44">
        <v>2.08</v>
      </c>
      <c r="I57" s="44">
        <v>2.08</v>
      </c>
      <c r="J57" s="47"/>
    </row>
    <row r="58" spans="2:11" ht="28.5" customHeight="1" x14ac:dyDescent="0.25">
      <c r="B58" s="322" t="s">
        <v>57</v>
      </c>
      <c r="C58" s="323"/>
      <c r="D58" s="323"/>
      <c r="E58" s="323"/>
      <c r="F58" s="323"/>
      <c r="G58" s="323"/>
      <c r="H58" s="323"/>
      <c r="I58" s="323"/>
      <c r="J58" s="324"/>
    </row>
    <row r="59" spans="2:11" x14ac:dyDescent="0.25">
      <c r="B59" s="318" t="s">
        <v>58</v>
      </c>
      <c r="C59" s="319"/>
      <c r="D59" s="319"/>
      <c r="E59" s="319"/>
      <c r="F59" s="319"/>
      <c r="G59" s="319"/>
      <c r="H59" s="319"/>
      <c r="I59" s="319"/>
      <c r="J59" s="320"/>
    </row>
    <row r="60" spans="2:11" ht="30" x14ac:dyDescent="0.25">
      <c r="B60" s="12" t="s">
        <v>59</v>
      </c>
      <c r="C60" s="34" t="s">
        <v>18</v>
      </c>
      <c r="D60" s="22">
        <v>95.6</v>
      </c>
      <c r="E60" s="43">
        <v>96</v>
      </c>
      <c r="F60" s="22">
        <v>96</v>
      </c>
      <c r="G60" s="43">
        <v>96</v>
      </c>
      <c r="H60" s="22">
        <v>96</v>
      </c>
      <c r="I60" s="22">
        <v>96</v>
      </c>
      <c r="J60" s="15"/>
    </row>
    <row r="61" spans="2:11" ht="30.75" customHeight="1" x14ac:dyDescent="0.25">
      <c r="B61" s="12" t="s">
        <v>60</v>
      </c>
      <c r="C61" s="30" t="s">
        <v>18</v>
      </c>
      <c r="D61" s="43">
        <v>89</v>
      </c>
      <c r="E61" s="22">
        <v>90</v>
      </c>
      <c r="F61" s="43">
        <v>90</v>
      </c>
      <c r="G61" s="22">
        <v>90</v>
      </c>
      <c r="H61" s="22">
        <v>90</v>
      </c>
      <c r="I61" s="22">
        <v>90</v>
      </c>
      <c r="J61" s="15"/>
    </row>
    <row r="62" spans="2:11" ht="33.75" customHeight="1" x14ac:dyDescent="0.25">
      <c r="B62" s="12" t="s">
        <v>61</v>
      </c>
      <c r="C62" s="34" t="s">
        <v>18</v>
      </c>
      <c r="D62" s="48">
        <v>95.6</v>
      </c>
      <c r="E62" s="49">
        <v>96</v>
      </c>
      <c r="F62" s="48">
        <v>96</v>
      </c>
      <c r="G62" s="49">
        <v>96</v>
      </c>
      <c r="H62" s="48">
        <v>96</v>
      </c>
      <c r="I62" s="48">
        <v>96</v>
      </c>
      <c r="J62" s="50"/>
    </row>
    <row r="63" spans="2:11" ht="33.75" customHeight="1" x14ac:dyDescent="0.25">
      <c r="B63" s="12" t="s">
        <v>62</v>
      </c>
      <c r="C63" s="30" t="s">
        <v>18</v>
      </c>
      <c r="D63" s="257">
        <v>98</v>
      </c>
      <c r="E63" s="256">
        <v>98</v>
      </c>
      <c r="F63" s="257">
        <v>98</v>
      </c>
      <c r="G63" s="256">
        <v>98</v>
      </c>
      <c r="H63" s="256">
        <v>98</v>
      </c>
      <c r="I63" s="256">
        <v>98</v>
      </c>
      <c r="J63" s="256"/>
    </row>
    <row r="64" spans="2:11" ht="33.75" customHeight="1" x14ac:dyDescent="0.25">
      <c r="B64" s="12" t="s">
        <v>63</v>
      </c>
      <c r="C64" s="34" t="s">
        <v>18</v>
      </c>
      <c r="D64" s="256">
        <v>86</v>
      </c>
      <c r="E64" s="257">
        <v>87</v>
      </c>
      <c r="F64" s="256">
        <v>88</v>
      </c>
      <c r="G64" s="257">
        <v>89</v>
      </c>
      <c r="H64" s="256">
        <v>90</v>
      </c>
      <c r="I64" s="256">
        <v>91</v>
      </c>
      <c r="J64" s="256"/>
    </row>
    <row r="65" spans="2:10" ht="33.75" customHeight="1" x14ac:dyDescent="0.25">
      <c r="B65" s="12" t="s">
        <v>64</v>
      </c>
      <c r="C65" s="30" t="s">
        <v>18</v>
      </c>
      <c r="D65" s="257">
        <v>92</v>
      </c>
      <c r="E65" s="256">
        <v>92</v>
      </c>
      <c r="F65" s="257">
        <v>92</v>
      </c>
      <c r="G65" s="256">
        <v>92</v>
      </c>
      <c r="H65" s="256">
        <v>92</v>
      </c>
      <c r="I65" s="256">
        <v>92</v>
      </c>
      <c r="J65" s="256"/>
    </row>
    <row r="66" spans="2:10" ht="33.75" customHeight="1" x14ac:dyDescent="0.25">
      <c r="B66" s="12" t="s">
        <v>65</v>
      </c>
      <c r="C66" s="30" t="s">
        <v>18</v>
      </c>
      <c r="D66" s="256">
        <v>75</v>
      </c>
      <c r="E66" s="256">
        <v>73</v>
      </c>
      <c r="F66" s="256">
        <v>70</v>
      </c>
      <c r="G66" s="256">
        <v>65</v>
      </c>
      <c r="H66" s="256">
        <v>63</v>
      </c>
      <c r="I66" s="256">
        <v>60</v>
      </c>
      <c r="J66" s="256"/>
    </row>
    <row r="67" spans="2:10" ht="45.75" customHeight="1" x14ac:dyDescent="0.25">
      <c r="B67" s="12" t="s">
        <v>66</v>
      </c>
      <c r="C67" s="34" t="s">
        <v>18</v>
      </c>
      <c r="D67" s="256">
        <v>65</v>
      </c>
      <c r="E67" s="257">
        <v>63</v>
      </c>
      <c r="F67" s="256">
        <v>61</v>
      </c>
      <c r="G67" s="257">
        <v>58</v>
      </c>
      <c r="H67" s="256">
        <v>56</v>
      </c>
      <c r="I67" s="256">
        <v>55</v>
      </c>
      <c r="J67" s="256"/>
    </row>
    <row r="68" spans="2:10" ht="45" x14ac:dyDescent="0.25">
      <c r="B68" s="12" t="s">
        <v>67</v>
      </c>
      <c r="C68" s="30" t="s">
        <v>18</v>
      </c>
      <c r="D68" s="257">
        <v>30</v>
      </c>
      <c r="E68" s="256">
        <v>29</v>
      </c>
      <c r="F68" s="257">
        <v>28</v>
      </c>
      <c r="G68" s="256">
        <v>27</v>
      </c>
      <c r="H68" s="256">
        <v>26</v>
      </c>
      <c r="I68" s="256">
        <v>25</v>
      </c>
      <c r="J68" s="256"/>
    </row>
    <row r="69" spans="2:10" ht="33.75" customHeight="1" x14ac:dyDescent="0.25">
      <c r="B69" s="12" t="s">
        <v>68</v>
      </c>
      <c r="C69" s="34" t="s">
        <v>18</v>
      </c>
      <c r="D69" s="255">
        <v>95</v>
      </c>
      <c r="E69" s="258">
        <v>95</v>
      </c>
      <c r="F69" s="255">
        <v>95</v>
      </c>
      <c r="G69" s="258">
        <v>95</v>
      </c>
      <c r="H69" s="255">
        <v>95</v>
      </c>
      <c r="I69" s="255">
        <v>95</v>
      </c>
      <c r="J69" s="255"/>
    </row>
    <row r="70" spans="2:10" ht="31.5" customHeight="1" x14ac:dyDescent="0.25">
      <c r="B70" s="263" t="s">
        <v>69</v>
      </c>
      <c r="C70" s="30" t="s">
        <v>70</v>
      </c>
      <c r="D70" s="267">
        <v>2</v>
      </c>
      <c r="E70" s="268">
        <v>2</v>
      </c>
      <c r="F70" s="267">
        <v>2</v>
      </c>
      <c r="G70" s="269">
        <v>2</v>
      </c>
      <c r="H70" s="269">
        <v>2</v>
      </c>
      <c r="I70" s="269">
        <v>2</v>
      </c>
      <c r="J70" s="270"/>
    </row>
    <row r="71" spans="2:10" ht="30" customHeight="1" x14ac:dyDescent="0.25">
      <c r="B71" s="263" t="s">
        <v>71</v>
      </c>
      <c r="C71" s="30" t="s">
        <v>70</v>
      </c>
      <c r="D71" s="268">
        <v>7</v>
      </c>
      <c r="E71" s="266">
        <v>7</v>
      </c>
      <c r="F71" s="268">
        <v>8</v>
      </c>
      <c r="G71" s="269">
        <v>6</v>
      </c>
      <c r="H71" s="269">
        <v>5</v>
      </c>
      <c r="I71" s="269">
        <v>4</v>
      </c>
      <c r="J71" s="268"/>
    </row>
    <row r="72" spans="2:10" ht="19.5" customHeight="1" x14ac:dyDescent="0.25">
      <c r="B72" s="322" t="s">
        <v>72</v>
      </c>
      <c r="C72" s="323"/>
      <c r="D72" s="323"/>
      <c r="E72" s="323"/>
      <c r="F72" s="323"/>
      <c r="G72" s="323"/>
      <c r="H72" s="323"/>
      <c r="I72" s="323"/>
      <c r="J72" s="324"/>
    </row>
    <row r="73" spans="2:10" x14ac:dyDescent="0.25">
      <c r="B73" s="318" t="s">
        <v>73</v>
      </c>
      <c r="C73" s="319"/>
      <c r="D73" s="319"/>
      <c r="E73" s="319"/>
      <c r="F73" s="319"/>
      <c r="G73" s="319"/>
      <c r="H73" s="319"/>
      <c r="I73" s="319"/>
      <c r="J73" s="320"/>
    </row>
    <row r="74" spans="2:10" ht="45" x14ac:dyDescent="0.25">
      <c r="B74" s="51" t="s">
        <v>74</v>
      </c>
      <c r="C74" s="15" t="s">
        <v>70</v>
      </c>
      <c r="D74" s="15">
        <v>154</v>
      </c>
      <c r="E74" s="15">
        <v>160</v>
      </c>
      <c r="F74" s="16">
        <v>166</v>
      </c>
      <c r="G74" s="15">
        <v>172</v>
      </c>
      <c r="H74" s="15">
        <v>177</v>
      </c>
      <c r="I74" s="15">
        <v>182</v>
      </c>
      <c r="J74" s="15">
        <v>118.2</v>
      </c>
    </row>
    <row r="75" spans="2:10" ht="34.5" customHeight="1" x14ac:dyDescent="0.25">
      <c r="B75" s="12" t="s">
        <v>75</v>
      </c>
      <c r="C75" s="15" t="s">
        <v>70</v>
      </c>
      <c r="D75" s="15">
        <v>15</v>
      </c>
      <c r="E75" s="15">
        <v>15</v>
      </c>
      <c r="F75" s="15">
        <v>15</v>
      </c>
      <c r="G75" s="15">
        <v>15</v>
      </c>
      <c r="H75" s="15">
        <v>15</v>
      </c>
      <c r="I75" s="15">
        <v>15</v>
      </c>
      <c r="J75" s="22">
        <v>100</v>
      </c>
    </row>
    <row r="76" spans="2:10" ht="23.25" customHeight="1" x14ac:dyDescent="0.25">
      <c r="B76" s="312" t="s">
        <v>76</v>
      </c>
      <c r="C76" s="313"/>
      <c r="D76" s="313"/>
      <c r="E76" s="313"/>
      <c r="F76" s="313"/>
      <c r="G76" s="313"/>
      <c r="H76" s="313"/>
      <c r="I76" s="313"/>
      <c r="J76" s="314"/>
    </row>
    <row r="77" spans="2:10" hidden="1" x14ac:dyDescent="0.25">
      <c r="B77" s="315"/>
      <c r="C77" s="316"/>
      <c r="D77" s="316"/>
      <c r="E77" s="316"/>
      <c r="F77" s="316"/>
      <c r="G77" s="316"/>
      <c r="H77" s="316"/>
      <c r="I77" s="316"/>
      <c r="J77" s="317"/>
    </row>
    <row r="78" spans="2:10" ht="20.25" customHeight="1" x14ac:dyDescent="0.25">
      <c r="B78" s="318" t="s">
        <v>77</v>
      </c>
      <c r="C78" s="319"/>
      <c r="D78" s="319"/>
      <c r="E78" s="319"/>
      <c r="F78" s="319"/>
      <c r="G78" s="319"/>
      <c r="H78" s="319"/>
      <c r="I78" s="319"/>
      <c r="J78" s="320"/>
    </row>
    <row r="79" spans="2:10" ht="30" x14ac:dyDescent="0.25">
      <c r="B79" s="12" t="s">
        <v>78</v>
      </c>
      <c r="C79" s="30" t="s">
        <v>79</v>
      </c>
      <c r="D79" s="52">
        <v>1225555</v>
      </c>
      <c r="E79" s="52">
        <v>1378296</v>
      </c>
      <c r="F79" s="52">
        <v>1525412</v>
      </c>
      <c r="G79" s="52">
        <v>1695991</v>
      </c>
      <c r="H79" s="52">
        <v>1880216</v>
      </c>
      <c r="I79" s="52">
        <v>2131826</v>
      </c>
      <c r="J79" s="53">
        <v>173.9</v>
      </c>
    </row>
    <row r="80" spans="2:10" ht="30.75" customHeight="1" x14ac:dyDescent="0.25">
      <c r="B80" s="7" t="s">
        <v>80</v>
      </c>
      <c r="C80" s="30" t="s">
        <v>18</v>
      </c>
      <c r="D80" s="54">
        <v>108.5</v>
      </c>
      <c r="E80" s="52">
        <v>106.5</v>
      </c>
      <c r="F80" s="55">
        <v>106.6</v>
      </c>
      <c r="G80" s="55">
        <v>106.7</v>
      </c>
      <c r="H80" s="55">
        <v>106.70104018821777</v>
      </c>
      <c r="I80" s="55">
        <v>109.12605691530463</v>
      </c>
      <c r="J80" s="52"/>
    </row>
    <row r="81" spans="2:10" ht="30.75" customHeight="1" x14ac:dyDescent="0.25">
      <c r="B81" s="7" t="s">
        <v>81</v>
      </c>
      <c r="C81" s="30" t="s">
        <v>13</v>
      </c>
      <c r="D81" s="54">
        <v>59798</v>
      </c>
      <c r="E81" s="52">
        <v>68760</v>
      </c>
      <c r="F81" s="54">
        <v>77507</v>
      </c>
      <c r="G81" s="52">
        <v>87980</v>
      </c>
      <c r="H81" s="52">
        <v>99277</v>
      </c>
      <c r="I81" s="52">
        <v>112563</v>
      </c>
      <c r="J81" s="52">
        <v>188.2</v>
      </c>
    </row>
    <row r="82" spans="2:10" ht="30.75" customHeight="1" x14ac:dyDescent="0.25">
      <c r="B82" s="322" t="s">
        <v>82</v>
      </c>
      <c r="C82" s="323"/>
      <c r="D82" s="323"/>
      <c r="E82" s="323"/>
      <c r="F82" s="323"/>
      <c r="G82" s="323"/>
      <c r="H82" s="323"/>
      <c r="I82" s="323"/>
      <c r="J82" s="324"/>
    </row>
    <row r="83" spans="2:10" x14ac:dyDescent="0.25">
      <c r="B83" s="318" t="s">
        <v>83</v>
      </c>
      <c r="C83" s="319"/>
      <c r="D83" s="319"/>
      <c r="E83" s="319"/>
      <c r="F83" s="319"/>
      <c r="G83" s="319"/>
      <c r="H83" s="319"/>
      <c r="I83" s="319"/>
      <c r="J83" s="320"/>
    </row>
    <row r="84" spans="2:10" ht="30" x14ac:dyDescent="0.25">
      <c r="B84" s="12" t="s">
        <v>84</v>
      </c>
      <c r="C84" s="56" t="s">
        <v>18</v>
      </c>
      <c r="D84" s="57">
        <v>89</v>
      </c>
      <c r="E84" s="57">
        <v>90</v>
      </c>
      <c r="F84" s="57">
        <v>91</v>
      </c>
      <c r="G84" s="57">
        <v>92</v>
      </c>
      <c r="H84" s="57">
        <v>93</v>
      </c>
      <c r="I84" s="57">
        <v>94</v>
      </c>
      <c r="J84" s="57"/>
    </row>
    <row r="85" spans="2:10" ht="32.25" customHeight="1" x14ac:dyDescent="0.25">
      <c r="B85" s="58" t="s">
        <v>85</v>
      </c>
      <c r="C85" s="59" t="s">
        <v>70</v>
      </c>
      <c r="D85" s="253">
        <v>5</v>
      </c>
      <c r="E85" s="253">
        <v>6</v>
      </c>
      <c r="F85" s="253">
        <v>7</v>
      </c>
      <c r="G85" s="253">
        <v>8</v>
      </c>
      <c r="H85" s="253">
        <v>9</v>
      </c>
      <c r="I85" s="253">
        <v>10</v>
      </c>
      <c r="J85" s="254">
        <v>200</v>
      </c>
    </row>
    <row r="86" spans="2:10" ht="23.25" customHeight="1" x14ac:dyDescent="0.25">
      <c r="B86" s="302" t="s">
        <v>86</v>
      </c>
      <c r="C86" s="346" t="s">
        <v>18</v>
      </c>
      <c r="D86" s="340">
        <v>4.5999999999999996</v>
      </c>
      <c r="E86" s="340">
        <v>2.4</v>
      </c>
      <c r="F86" s="340">
        <v>1.7</v>
      </c>
      <c r="G86" s="340">
        <v>2</v>
      </c>
      <c r="H86" s="340">
        <v>2</v>
      </c>
      <c r="I86" s="340">
        <v>2</v>
      </c>
      <c r="J86" s="340"/>
    </row>
    <row r="87" spans="2:10" x14ac:dyDescent="0.25">
      <c r="B87" s="303"/>
      <c r="C87" s="347"/>
      <c r="D87" s="341"/>
      <c r="E87" s="341"/>
      <c r="F87" s="341"/>
      <c r="G87" s="341"/>
      <c r="H87" s="341"/>
      <c r="I87" s="342"/>
      <c r="J87" s="341"/>
    </row>
    <row r="88" spans="2:10" ht="18" customHeight="1" x14ac:dyDescent="0.25">
      <c r="B88" s="322" t="s">
        <v>87</v>
      </c>
      <c r="C88" s="323"/>
      <c r="D88" s="323"/>
      <c r="E88" s="323"/>
      <c r="F88" s="323"/>
      <c r="G88" s="323"/>
      <c r="H88" s="323"/>
      <c r="I88" s="323"/>
      <c r="J88" s="324"/>
    </row>
    <row r="89" spans="2:10" ht="15.75" x14ac:dyDescent="0.25">
      <c r="B89" s="343" t="s">
        <v>88</v>
      </c>
      <c r="C89" s="344"/>
      <c r="D89" s="344"/>
      <c r="E89" s="344"/>
      <c r="F89" s="344"/>
      <c r="G89" s="344"/>
      <c r="H89" s="344"/>
      <c r="I89" s="344"/>
      <c r="J89" s="345"/>
    </row>
    <row r="90" spans="2:10" ht="45" x14ac:dyDescent="0.25">
      <c r="B90" s="51" t="s">
        <v>89</v>
      </c>
      <c r="C90" s="13" t="s">
        <v>18</v>
      </c>
      <c r="D90" s="15">
        <v>67.5</v>
      </c>
      <c r="E90" s="15">
        <v>69</v>
      </c>
      <c r="F90" s="15">
        <v>71</v>
      </c>
      <c r="G90" s="15">
        <v>72</v>
      </c>
      <c r="H90" s="15">
        <v>75</v>
      </c>
      <c r="I90" s="15">
        <v>78</v>
      </c>
      <c r="J90" s="15"/>
    </row>
    <row r="91" spans="2:10" ht="23.25" customHeight="1" x14ac:dyDescent="0.25">
      <c r="B91" s="322" t="s">
        <v>90</v>
      </c>
      <c r="C91" s="323"/>
      <c r="D91" s="323"/>
      <c r="E91" s="323"/>
      <c r="F91" s="323"/>
      <c r="G91" s="323"/>
      <c r="H91" s="323"/>
      <c r="I91" s="323"/>
      <c r="J91" s="324"/>
    </row>
    <row r="92" spans="2:10" ht="24" customHeight="1" x14ac:dyDescent="0.25">
      <c r="B92" s="325" t="s">
        <v>91</v>
      </c>
      <c r="C92" s="326"/>
      <c r="D92" s="326"/>
      <c r="E92" s="326"/>
      <c r="F92" s="326"/>
      <c r="G92" s="326"/>
      <c r="H92" s="326"/>
      <c r="I92" s="326"/>
      <c r="J92" s="327"/>
    </row>
    <row r="93" spans="2:10" ht="13.5" customHeight="1" x14ac:dyDescent="0.25">
      <c r="B93" s="328"/>
      <c r="C93" s="329"/>
      <c r="D93" s="329"/>
      <c r="E93" s="329"/>
      <c r="F93" s="329"/>
      <c r="G93" s="329"/>
      <c r="H93" s="329"/>
      <c r="I93" s="329"/>
      <c r="J93" s="330"/>
    </row>
    <row r="94" spans="2:10" ht="15" customHeight="1" x14ac:dyDescent="0.25">
      <c r="B94" s="12" t="s">
        <v>92</v>
      </c>
      <c r="C94" s="13" t="s">
        <v>18</v>
      </c>
      <c r="D94" s="15">
        <v>68.8</v>
      </c>
      <c r="E94" s="15">
        <v>70</v>
      </c>
      <c r="F94" s="15">
        <v>73</v>
      </c>
      <c r="G94" s="15">
        <v>75</v>
      </c>
      <c r="H94" s="15">
        <v>80</v>
      </c>
      <c r="I94" s="15">
        <v>85</v>
      </c>
      <c r="J94" s="15"/>
    </row>
    <row r="95" spans="2:10" ht="33" customHeight="1" x14ac:dyDescent="0.25">
      <c r="B95" s="12" t="s">
        <v>93</v>
      </c>
      <c r="C95" s="30" t="s">
        <v>70</v>
      </c>
      <c r="D95" s="15">
        <v>8</v>
      </c>
      <c r="E95" s="60">
        <v>12</v>
      </c>
      <c r="F95" s="15">
        <v>32</v>
      </c>
      <c r="G95" s="60">
        <v>60</v>
      </c>
      <c r="H95" s="15">
        <v>110</v>
      </c>
      <c r="I95" s="28">
        <v>125</v>
      </c>
      <c r="J95" s="28">
        <v>1562.5</v>
      </c>
    </row>
    <row r="96" spans="2:10" ht="21.75" customHeight="1" x14ac:dyDescent="0.25">
      <c r="B96" s="335" t="s">
        <v>94</v>
      </c>
      <c r="C96" s="336" t="s">
        <v>18</v>
      </c>
      <c r="D96" s="308">
        <v>65</v>
      </c>
      <c r="E96" s="308">
        <v>70</v>
      </c>
      <c r="F96" s="308">
        <v>75</v>
      </c>
      <c r="G96" s="308">
        <v>80</v>
      </c>
      <c r="H96" s="308">
        <v>85</v>
      </c>
      <c r="I96" s="308">
        <v>90</v>
      </c>
      <c r="J96" s="308"/>
    </row>
    <row r="97" spans="2:10" x14ac:dyDescent="0.25">
      <c r="B97" s="303"/>
      <c r="C97" s="305"/>
      <c r="D97" s="309"/>
      <c r="E97" s="309"/>
      <c r="F97" s="309"/>
      <c r="G97" s="309"/>
      <c r="H97" s="309"/>
      <c r="I97" s="321"/>
      <c r="J97" s="309"/>
    </row>
    <row r="98" spans="2:10" ht="66" customHeight="1" x14ac:dyDescent="0.25">
      <c r="B98" s="12" t="s">
        <v>95</v>
      </c>
      <c r="C98" s="30" t="s">
        <v>18</v>
      </c>
      <c r="D98" s="15">
        <v>40</v>
      </c>
      <c r="E98" s="15">
        <v>65</v>
      </c>
      <c r="F98" s="15">
        <v>90</v>
      </c>
      <c r="G98" s="15">
        <v>90</v>
      </c>
      <c r="H98" s="15">
        <v>90</v>
      </c>
      <c r="I98" s="15">
        <v>90</v>
      </c>
      <c r="J98" s="15"/>
    </row>
    <row r="99" spans="2:10" ht="36" customHeight="1" x14ac:dyDescent="0.25">
      <c r="B99" s="338" t="s">
        <v>96</v>
      </c>
      <c r="C99" s="339" t="s">
        <v>18</v>
      </c>
      <c r="D99" s="311">
        <v>10</v>
      </c>
      <c r="E99" s="311">
        <v>20</v>
      </c>
      <c r="F99" s="311">
        <v>40</v>
      </c>
      <c r="G99" s="311">
        <v>50</v>
      </c>
      <c r="H99" s="311">
        <v>60</v>
      </c>
      <c r="I99" s="15">
        <v>70</v>
      </c>
      <c r="J99" s="311"/>
    </row>
    <row r="100" spans="2:10" ht="5.25" hidden="1" customHeight="1" x14ac:dyDescent="0.25">
      <c r="B100" s="338"/>
      <c r="C100" s="339"/>
      <c r="D100" s="311"/>
      <c r="E100" s="311"/>
      <c r="F100" s="311"/>
      <c r="G100" s="311"/>
      <c r="H100" s="311"/>
      <c r="I100" s="15"/>
      <c r="J100" s="311"/>
    </row>
    <row r="101" spans="2:10" ht="37.5" customHeight="1" x14ac:dyDescent="0.25">
      <c r="B101" s="12" t="s">
        <v>97</v>
      </c>
      <c r="C101" s="30" t="s">
        <v>18</v>
      </c>
      <c r="D101" s="15">
        <v>0</v>
      </c>
      <c r="E101" s="15">
        <v>10</v>
      </c>
      <c r="F101" s="15">
        <v>20</v>
      </c>
      <c r="G101" s="15">
        <v>30</v>
      </c>
      <c r="H101" s="15">
        <v>40</v>
      </c>
      <c r="I101" s="15">
        <v>50</v>
      </c>
      <c r="J101" s="15"/>
    </row>
    <row r="102" spans="2:10" ht="26.25" customHeight="1" x14ac:dyDescent="0.25">
      <c r="B102" s="322" t="s">
        <v>98</v>
      </c>
      <c r="C102" s="323"/>
      <c r="D102" s="323"/>
      <c r="E102" s="323"/>
      <c r="F102" s="323"/>
      <c r="G102" s="323"/>
      <c r="H102" s="323"/>
      <c r="I102" s="323"/>
      <c r="J102" s="324"/>
    </row>
    <row r="103" spans="2:10" x14ac:dyDescent="0.25">
      <c r="B103" s="318" t="s">
        <v>99</v>
      </c>
      <c r="C103" s="319"/>
      <c r="D103" s="319"/>
      <c r="E103" s="319"/>
      <c r="F103" s="319"/>
      <c r="G103" s="319"/>
      <c r="H103" s="319"/>
      <c r="I103" s="319"/>
      <c r="J103" s="320"/>
    </row>
    <row r="104" spans="2:10" x14ac:dyDescent="0.25">
      <c r="B104" s="302" t="s">
        <v>100</v>
      </c>
      <c r="C104" s="304" t="s">
        <v>70</v>
      </c>
      <c r="D104" s="308">
        <v>517.9</v>
      </c>
      <c r="E104" s="332">
        <v>522.5</v>
      </c>
      <c r="F104" s="332">
        <v>549.9</v>
      </c>
      <c r="G104" s="332">
        <v>522.4</v>
      </c>
      <c r="H104" s="332">
        <v>496.3</v>
      </c>
      <c r="I104" s="39">
        <v>471.5</v>
      </c>
      <c r="J104" s="332"/>
    </row>
    <row r="105" spans="2:10" ht="15" customHeight="1" x14ac:dyDescent="0.25">
      <c r="B105" s="335"/>
      <c r="C105" s="336"/>
      <c r="D105" s="337"/>
      <c r="E105" s="333"/>
      <c r="F105" s="333"/>
      <c r="G105" s="333"/>
      <c r="H105" s="333"/>
      <c r="I105" s="61"/>
      <c r="J105" s="333"/>
    </row>
    <row r="106" spans="2:10" ht="5.25" customHeight="1" x14ac:dyDescent="0.25">
      <c r="B106" s="335"/>
      <c r="C106" s="336"/>
      <c r="D106" s="337"/>
      <c r="E106" s="333"/>
      <c r="F106" s="333"/>
      <c r="G106" s="333"/>
      <c r="H106" s="333"/>
      <c r="I106" s="61"/>
      <c r="J106" s="333"/>
    </row>
    <row r="107" spans="2:10" ht="0.75" hidden="1" customHeight="1" x14ac:dyDescent="0.25">
      <c r="B107" s="335"/>
      <c r="C107" s="336"/>
      <c r="D107" s="337"/>
      <c r="E107" s="333"/>
      <c r="F107" s="333"/>
      <c r="G107" s="333"/>
      <c r="H107" s="333"/>
      <c r="I107" s="61"/>
      <c r="J107" s="333"/>
    </row>
    <row r="108" spans="2:10" ht="6" hidden="1" customHeight="1" x14ac:dyDescent="0.25">
      <c r="B108" s="335"/>
      <c r="C108" s="336"/>
      <c r="D108" s="337"/>
      <c r="E108" s="333"/>
      <c r="F108" s="333"/>
      <c r="G108" s="333"/>
      <c r="H108" s="333"/>
      <c r="I108" s="61"/>
      <c r="J108" s="333"/>
    </row>
    <row r="109" spans="2:10" ht="15.75" hidden="1" customHeight="1" x14ac:dyDescent="0.25">
      <c r="B109" s="335"/>
      <c r="C109" s="336"/>
      <c r="D109" s="337"/>
      <c r="E109" s="333"/>
      <c r="F109" s="333"/>
      <c r="G109" s="333"/>
      <c r="H109" s="333"/>
      <c r="I109" s="61"/>
      <c r="J109" s="333"/>
    </row>
    <row r="110" spans="2:10" ht="15.75" hidden="1" customHeight="1" x14ac:dyDescent="0.25">
      <c r="B110" s="303"/>
      <c r="C110" s="305"/>
      <c r="D110" s="309"/>
      <c r="E110" s="310"/>
      <c r="F110" s="310"/>
      <c r="G110" s="310"/>
      <c r="H110" s="310"/>
      <c r="I110" s="40"/>
      <c r="J110" s="310"/>
    </row>
    <row r="111" spans="2:10" ht="15.75" hidden="1" customHeight="1" x14ac:dyDescent="0.25">
      <c r="B111" s="12" t="s">
        <v>101</v>
      </c>
      <c r="C111" s="30" t="s">
        <v>102</v>
      </c>
      <c r="D111" s="15">
        <v>20493</v>
      </c>
      <c r="E111" s="21">
        <v>20045</v>
      </c>
      <c r="F111" s="21">
        <v>19811</v>
      </c>
      <c r="G111" s="21">
        <v>19620</v>
      </c>
      <c r="H111" s="21">
        <v>19465</v>
      </c>
      <c r="I111" s="21">
        <v>19335</v>
      </c>
      <c r="J111" s="21"/>
    </row>
    <row r="112" spans="2:10" ht="15.75" customHeight="1" x14ac:dyDescent="0.25">
      <c r="B112" s="12" t="s">
        <v>103</v>
      </c>
      <c r="C112" s="30" t="s">
        <v>102</v>
      </c>
      <c r="D112" s="15">
        <v>190</v>
      </c>
      <c r="E112" s="21">
        <v>192</v>
      </c>
      <c r="F112" s="21">
        <v>184</v>
      </c>
      <c r="G112" s="21">
        <v>206</v>
      </c>
      <c r="H112" s="21">
        <v>214</v>
      </c>
      <c r="I112" s="21">
        <v>233</v>
      </c>
      <c r="J112" s="21"/>
    </row>
    <row r="113" spans="2:13" ht="15.75" customHeight="1" x14ac:dyDescent="0.25">
      <c r="B113" s="12" t="s">
        <v>104</v>
      </c>
      <c r="C113" s="30" t="s">
        <v>102</v>
      </c>
      <c r="D113" s="15">
        <v>-126</v>
      </c>
      <c r="E113" s="21">
        <v>-120</v>
      </c>
      <c r="F113" s="21">
        <v>-93</v>
      </c>
      <c r="G113" s="21">
        <v>-60</v>
      </c>
      <c r="H113" s="21">
        <v>-36</v>
      </c>
      <c r="I113" s="21">
        <v>7</v>
      </c>
      <c r="J113" s="21"/>
    </row>
    <row r="114" spans="2:13" ht="15.75" customHeight="1" x14ac:dyDescent="0.25">
      <c r="B114" s="12" t="s">
        <v>105</v>
      </c>
      <c r="C114" s="30" t="s">
        <v>102</v>
      </c>
      <c r="D114" s="15">
        <v>-322</v>
      </c>
      <c r="E114" s="21">
        <v>-114</v>
      </c>
      <c r="F114" s="21">
        <v>-98</v>
      </c>
      <c r="G114" s="21">
        <v>-95</v>
      </c>
      <c r="H114" s="21">
        <v>-94</v>
      </c>
      <c r="I114" s="21">
        <v>-90</v>
      </c>
      <c r="J114" s="21"/>
      <c r="K114" s="62"/>
      <c r="L114" s="63"/>
    </row>
    <row r="115" spans="2:13" ht="15.75" customHeight="1" x14ac:dyDescent="0.25">
      <c r="B115" s="12" t="s">
        <v>106</v>
      </c>
      <c r="C115" s="30" t="s">
        <v>102</v>
      </c>
      <c r="D115" s="15">
        <v>20270</v>
      </c>
      <c r="E115" s="21">
        <v>19928</v>
      </c>
      <c r="F115" s="21">
        <v>19716</v>
      </c>
      <c r="G115" s="21">
        <v>19543</v>
      </c>
      <c r="H115" s="21">
        <v>19400</v>
      </c>
      <c r="I115" s="21">
        <v>19294</v>
      </c>
      <c r="J115" s="21"/>
      <c r="K115" s="62"/>
      <c r="L115" s="63"/>
      <c r="M115" s="63"/>
    </row>
    <row r="116" spans="2:13" ht="15.75" customHeight="1" x14ac:dyDescent="0.25">
      <c r="B116" s="322" t="s">
        <v>107</v>
      </c>
      <c r="C116" s="323"/>
      <c r="D116" s="323"/>
      <c r="E116" s="323"/>
      <c r="F116" s="323"/>
      <c r="G116" s="323"/>
      <c r="H116" s="323"/>
      <c r="I116" s="323"/>
      <c r="J116" s="324"/>
    </row>
    <row r="117" spans="2:13" x14ac:dyDescent="0.25">
      <c r="B117" s="318" t="s">
        <v>108</v>
      </c>
      <c r="C117" s="319"/>
      <c r="D117" s="319"/>
      <c r="E117" s="319"/>
      <c r="F117" s="319"/>
      <c r="G117" s="319"/>
      <c r="H117" s="319"/>
      <c r="I117" s="319"/>
      <c r="J117" s="320"/>
    </row>
    <row r="118" spans="2:13" ht="75" x14ac:dyDescent="0.25">
      <c r="B118" s="12" t="s">
        <v>109</v>
      </c>
      <c r="C118" s="30" t="s">
        <v>18</v>
      </c>
      <c r="D118" s="22">
        <v>33.9</v>
      </c>
      <c r="E118" s="22">
        <v>37.799999999999997</v>
      </c>
      <c r="F118" s="22">
        <v>57.4</v>
      </c>
      <c r="G118" s="43">
        <v>57.4</v>
      </c>
      <c r="H118" s="22">
        <v>62</v>
      </c>
      <c r="I118" s="22">
        <v>62</v>
      </c>
      <c r="J118" s="15"/>
    </row>
    <row r="119" spans="2:13" ht="63.75" customHeight="1" x14ac:dyDescent="0.25">
      <c r="B119" s="12" t="s">
        <v>110</v>
      </c>
      <c r="C119" s="30" t="s">
        <v>18</v>
      </c>
      <c r="D119" s="43">
        <v>78.2</v>
      </c>
      <c r="E119" s="22">
        <v>79</v>
      </c>
      <c r="F119" s="43">
        <v>80</v>
      </c>
      <c r="G119" s="22">
        <v>82</v>
      </c>
      <c r="H119" s="22">
        <v>82</v>
      </c>
      <c r="I119" s="22">
        <v>82</v>
      </c>
      <c r="J119" s="15"/>
    </row>
    <row r="120" spans="2:13" ht="75.75" customHeight="1" x14ac:dyDescent="0.25">
      <c r="B120" s="12" t="s">
        <v>111</v>
      </c>
      <c r="C120" s="34" t="s">
        <v>18</v>
      </c>
      <c r="D120" s="22">
        <v>16.7</v>
      </c>
      <c r="E120" s="22">
        <v>28.6</v>
      </c>
      <c r="F120" s="22">
        <v>28.6</v>
      </c>
      <c r="G120" s="22">
        <v>0</v>
      </c>
      <c r="H120" s="22">
        <v>0</v>
      </c>
      <c r="I120" s="22">
        <v>0</v>
      </c>
      <c r="J120" s="15"/>
    </row>
    <row r="121" spans="2:13" ht="78.75" customHeight="1" x14ac:dyDescent="0.25">
      <c r="B121" s="12" t="s">
        <v>112</v>
      </c>
      <c r="C121" s="30" t="s">
        <v>18</v>
      </c>
      <c r="D121" s="43">
        <v>0</v>
      </c>
      <c r="E121" s="22">
        <v>6.7</v>
      </c>
      <c r="F121" s="22">
        <v>6.7</v>
      </c>
      <c r="G121" s="22">
        <v>6.7</v>
      </c>
      <c r="H121" s="22">
        <v>6.7</v>
      </c>
      <c r="I121" s="22">
        <v>6.7</v>
      </c>
      <c r="J121" s="15"/>
    </row>
    <row r="122" spans="2:13" ht="76.5" customHeight="1" x14ac:dyDescent="0.25">
      <c r="B122" s="12" t="s">
        <v>113</v>
      </c>
      <c r="C122" s="30" t="s">
        <v>18</v>
      </c>
      <c r="D122" s="22">
        <v>0.9</v>
      </c>
      <c r="E122" s="22">
        <v>1</v>
      </c>
      <c r="F122" s="22">
        <v>0</v>
      </c>
      <c r="G122" s="22">
        <v>0</v>
      </c>
      <c r="H122" s="22">
        <v>0</v>
      </c>
      <c r="I122" s="22">
        <v>0</v>
      </c>
      <c r="J122" s="15"/>
    </row>
    <row r="123" spans="2:13" ht="75" customHeight="1" x14ac:dyDescent="0.25">
      <c r="B123" s="12" t="s">
        <v>114</v>
      </c>
      <c r="C123" s="30" t="s">
        <v>18</v>
      </c>
      <c r="D123" s="22">
        <v>99.1</v>
      </c>
      <c r="E123" s="22">
        <v>99</v>
      </c>
      <c r="F123" s="22">
        <v>100</v>
      </c>
      <c r="G123" s="22">
        <v>100</v>
      </c>
      <c r="H123" s="22">
        <v>100</v>
      </c>
      <c r="I123" s="22">
        <v>100</v>
      </c>
      <c r="J123" s="15"/>
    </row>
    <row r="124" spans="2:13" ht="53.25" customHeight="1" x14ac:dyDescent="0.25">
      <c r="B124" s="12" t="s">
        <v>115</v>
      </c>
      <c r="C124" s="47" t="s">
        <v>18</v>
      </c>
      <c r="D124" s="22">
        <v>0</v>
      </c>
      <c r="E124" s="22">
        <v>0</v>
      </c>
      <c r="F124" s="22">
        <v>100</v>
      </c>
      <c r="G124" s="22">
        <v>100</v>
      </c>
      <c r="H124" s="22">
        <v>100</v>
      </c>
      <c r="I124" s="22">
        <v>100</v>
      </c>
      <c r="J124" s="15"/>
    </row>
    <row r="125" spans="2:13" ht="36" customHeight="1" x14ac:dyDescent="0.25">
      <c r="B125" s="12" t="s">
        <v>116</v>
      </c>
      <c r="C125" s="30" t="s">
        <v>42</v>
      </c>
      <c r="D125" s="16">
        <v>14053.6</v>
      </c>
      <c r="E125" s="15">
        <v>15496.5</v>
      </c>
      <c r="F125" s="16">
        <v>17864.7</v>
      </c>
      <c r="G125" s="15">
        <v>20880.7</v>
      </c>
      <c r="H125" s="15">
        <v>24221</v>
      </c>
      <c r="I125" s="15">
        <v>28097</v>
      </c>
      <c r="J125" s="15">
        <v>199.9</v>
      </c>
    </row>
    <row r="126" spans="2:13" ht="36.75" customHeight="1" x14ac:dyDescent="0.25">
      <c r="B126" s="302" t="s">
        <v>117</v>
      </c>
      <c r="C126" s="334" t="s">
        <v>42</v>
      </c>
      <c r="D126" s="308">
        <v>18413.8</v>
      </c>
      <c r="E126" s="331">
        <v>21010.5</v>
      </c>
      <c r="F126" s="308">
        <v>24248</v>
      </c>
      <c r="G126" s="331">
        <v>28079.599999999999</v>
      </c>
      <c r="H126" s="308">
        <v>32572</v>
      </c>
      <c r="I126" s="44">
        <v>37784</v>
      </c>
      <c r="J126" s="308">
        <v>205.2</v>
      </c>
    </row>
    <row r="127" spans="2:13" ht="13.5" hidden="1" customHeight="1" x14ac:dyDescent="0.25">
      <c r="B127" s="303"/>
      <c r="C127" s="334"/>
      <c r="D127" s="309"/>
      <c r="E127" s="331"/>
      <c r="F127" s="309"/>
      <c r="G127" s="331"/>
      <c r="H127" s="309"/>
      <c r="I127" s="45"/>
      <c r="J127" s="309"/>
    </row>
    <row r="128" spans="2:13" ht="32.25" customHeight="1" x14ac:dyDescent="0.25">
      <c r="B128" s="12" t="s">
        <v>118</v>
      </c>
      <c r="C128" s="30" t="s">
        <v>42</v>
      </c>
      <c r="D128" s="15">
        <v>9362.7000000000007</v>
      </c>
      <c r="E128" s="15">
        <v>11432.1</v>
      </c>
      <c r="F128" s="15">
        <v>12819.6</v>
      </c>
      <c r="G128" s="15">
        <v>14484.1</v>
      </c>
      <c r="H128" s="15">
        <v>16801</v>
      </c>
      <c r="I128" s="15">
        <v>19490</v>
      </c>
      <c r="J128" s="15">
        <v>208.2</v>
      </c>
    </row>
    <row r="129" spans="2:10" ht="22.5" customHeight="1" x14ac:dyDescent="0.25">
      <c r="B129" s="322" t="s">
        <v>119</v>
      </c>
      <c r="C129" s="323"/>
      <c r="D129" s="323"/>
      <c r="E129" s="323"/>
      <c r="F129" s="323"/>
      <c r="G129" s="323"/>
      <c r="H129" s="323"/>
      <c r="I129" s="323"/>
      <c r="J129" s="324"/>
    </row>
    <row r="130" spans="2:10" x14ac:dyDescent="0.25">
      <c r="B130" s="318" t="s">
        <v>120</v>
      </c>
      <c r="C130" s="319"/>
      <c r="D130" s="319"/>
      <c r="E130" s="319"/>
      <c r="F130" s="319"/>
      <c r="G130" s="319"/>
      <c r="H130" s="319"/>
      <c r="I130" s="319"/>
      <c r="J130" s="320"/>
    </row>
    <row r="131" spans="2:10" ht="60" x14ac:dyDescent="0.25">
      <c r="B131" s="12" t="s">
        <v>121</v>
      </c>
      <c r="C131" s="30" t="s">
        <v>18</v>
      </c>
      <c r="D131" s="15">
        <v>89.2</v>
      </c>
      <c r="E131" s="15">
        <v>89.2</v>
      </c>
      <c r="F131" s="16">
        <v>89.2</v>
      </c>
      <c r="G131" s="15">
        <v>89.2</v>
      </c>
      <c r="H131" s="15">
        <v>89.2</v>
      </c>
      <c r="I131" s="15">
        <v>89.2</v>
      </c>
      <c r="J131" s="15"/>
    </row>
    <row r="132" spans="2:10" ht="51.75" customHeight="1" x14ac:dyDescent="0.25">
      <c r="B132" s="12" t="s">
        <v>122</v>
      </c>
      <c r="C132" s="30" t="s">
        <v>70</v>
      </c>
      <c r="D132" s="15">
        <v>30.8</v>
      </c>
      <c r="E132" s="16">
        <v>30.8</v>
      </c>
      <c r="F132" s="15">
        <v>30.8</v>
      </c>
      <c r="G132" s="16">
        <v>30.8</v>
      </c>
      <c r="H132" s="15">
        <v>30.8</v>
      </c>
      <c r="I132" s="15">
        <v>30.8</v>
      </c>
      <c r="J132" s="57"/>
    </row>
    <row r="133" spans="2:10" ht="31.5" customHeight="1" x14ac:dyDescent="0.25">
      <c r="B133" s="12" t="s">
        <v>123</v>
      </c>
      <c r="C133" s="34" t="s">
        <v>70</v>
      </c>
      <c r="D133" s="15">
        <v>99.4</v>
      </c>
      <c r="E133" s="15">
        <v>99.4</v>
      </c>
      <c r="F133" s="16">
        <v>99.4</v>
      </c>
      <c r="G133" s="15">
        <v>99.4</v>
      </c>
      <c r="H133" s="15">
        <v>99.4</v>
      </c>
      <c r="I133" s="15">
        <v>99.4</v>
      </c>
      <c r="J133" s="15"/>
    </row>
    <row r="134" spans="2:10" ht="23.25" customHeight="1" x14ac:dyDescent="0.25">
      <c r="B134" s="322" t="s">
        <v>124</v>
      </c>
      <c r="C134" s="323"/>
      <c r="D134" s="323"/>
      <c r="E134" s="323"/>
      <c r="F134" s="323"/>
      <c r="G134" s="323"/>
      <c r="H134" s="323"/>
      <c r="I134" s="323"/>
      <c r="J134" s="324"/>
    </row>
    <row r="135" spans="2:10" x14ac:dyDescent="0.25">
      <c r="B135" s="318" t="s">
        <v>125</v>
      </c>
      <c r="C135" s="319"/>
      <c r="D135" s="319"/>
      <c r="E135" s="319"/>
      <c r="F135" s="319"/>
      <c r="G135" s="319"/>
      <c r="H135" s="319"/>
      <c r="I135" s="319"/>
      <c r="J135" s="320"/>
    </row>
    <row r="136" spans="2:10" ht="24" x14ac:dyDescent="0.25">
      <c r="B136" s="7" t="s">
        <v>126</v>
      </c>
      <c r="C136" s="13" t="s">
        <v>15</v>
      </c>
      <c r="D136" s="9">
        <v>953782</v>
      </c>
      <c r="E136" s="15">
        <v>1127998</v>
      </c>
      <c r="F136" s="14">
        <v>1246905</v>
      </c>
      <c r="G136" s="15">
        <v>1471173</v>
      </c>
      <c r="H136" s="15">
        <v>1708373</v>
      </c>
      <c r="I136" s="15">
        <v>1990350</v>
      </c>
      <c r="J136" s="15"/>
    </row>
    <row r="137" spans="2:10" x14ac:dyDescent="0.25">
      <c r="B137" s="302" t="s">
        <v>127</v>
      </c>
      <c r="C137" s="304" t="s">
        <v>18</v>
      </c>
      <c r="D137" s="308">
        <v>0.6</v>
      </c>
      <c r="E137" s="308">
        <v>0.5</v>
      </c>
      <c r="F137" s="308">
        <v>0.6</v>
      </c>
      <c r="G137" s="331">
        <v>0.6</v>
      </c>
      <c r="H137" s="308">
        <v>0.6</v>
      </c>
      <c r="I137" s="44">
        <v>0.6</v>
      </c>
      <c r="J137" s="308"/>
    </row>
    <row r="138" spans="2:10" ht="15" customHeight="1" x14ac:dyDescent="0.25">
      <c r="B138" s="303"/>
      <c r="C138" s="305"/>
      <c r="D138" s="309"/>
      <c r="E138" s="309"/>
      <c r="F138" s="309"/>
      <c r="G138" s="331"/>
      <c r="H138" s="309"/>
      <c r="I138" s="45"/>
      <c r="J138" s="309"/>
    </row>
    <row r="139" spans="2:10" ht="21.75" customHeight="1" x14ac:dyDescent="0.25">
      <c r="B139" s="12" t="s">
        <v>128</v>
      </c>
      <c r="C139" s="30" t="s">
        <v>70</v>
      </c>
      <c r="D139" s="16">
        <v>19</v>
      </c>
      <c r="E139" s="15">
        <v>15</v>
      </c>
      <c r="F139" s="15">
        <v>166</v>
      </c>
      <c r="G139" s="15">
        <v>146</v>
      </c>
      <c r="H139" s="15">
        <v>233</v>
      </c>
      <c r="I139" s="15">
        <v>90</v>
      </c>
      <c r="J139" s="64"/>
    </row>
    <row r="140" spans="2:10" ht="33" customHeight="1" x14ac:dyDescent="0.25">
      <c r="B140" s="12" t="s">
        <v>129</v>
      </c>
      <c r="C140" s="30" t="s">
        <v>102</v>
      </c>
      <c r="D140" s="15">
        <v>0</v>
      </c>
      <c r="E140" s="15">
        <v>10</v>
      </c>
      <c r="F140" s="15">
        <v>2</v>
      </c>
      <c r="G140" s="15">
        <v>2</v>
      </c>
      <c r="H140" s="15">
        <v>2</v>
      </c>
      <c r="I140" s="15">
        <v>2</v>
      </c>
      <c r="J140" s="15"/>
    </row>
    <row r="141" spans="2:10" ht="50.25" customHeight="1" x14ac:dyDescent="0.25">
      <c r="B141" s="12" t="s">
        <v>130</v>
      </c>
      <c r="C141" s="30" t="s">
        <v>102</v>
      </c>
      <c r="D141" s="15">
        <v>2</v>
      </c>
      <c r="E141" s="15">
        <v>4</v>
      </c>
      <c r="F141" s="15">
        <v>4</v>
      </c>
      <c r="G141" s="15">
        <v>4</v>
      </c>
      <c r="H141" s="15">
        <v>4</v>
      </c>
      <c r="I141" s="15">
        <v>4</v>
      </c>
      <c r="J141" s="64"/>
    </row>
    <row r="142" spans="2:10" ht="24" customHeight="1" x14ac:dyDescent="0.25">
      <c r="B142" s="322" t="s">
        <v>131</v>
      </c>
      <c r="C142" s="323"/>
      <c r="D142" s="323"/>
      <c r="E142" s="323"/>
      <c r="F142" s="323"/>
      <c r="G142" s="323"/>
      <c r="H142" s="323"/>
      <c r="I142" s="323"/>
      <c r="J142" s="324"/>
    </row>
    <row r="143" spans="2:10" x14ac:dyDescent="0.25">
      <c r="B143" s="325" t="s">
        <v>132</v>
      </c>
      <c r="C143" s="326"/>
      <c r="D143" s="326"/>
      <c r="E143" s="326"/>
      <c r="F143" s="326"/>
      <c r="G143" s="326"/>
      <c r="H143" s="326"/>
      <c r="I143" s="326"/>
      <c r="J143" s="327"/>
    </row>
    <row r="144" spans="2:10" ht="15" customHeight="1" x14ac:dyDescent="0.25">
      <c r="B144" s="328"/>
      <c r="C144" s="329"/>
      <c r="D144" s="329"/>
      <c r="E144" s="329"/>
      <c r="F144" s="329"/>
      <c r="G144" s="329"/>
      <c r="H144" s="329"/>
      <c r="I144" s="329"/>
      <c r="J144" s="330"/>
    </row>
    <row r="145" spans="2:10" x14ac:dyDescent="0.25">
      <c r="B145" s="65" t="s">
        <v>133</v>
      </c>
      <c r="C145" s="30" t="s">
        <v>134</v>
      </c>
      <c r="D145" s="66">
        <v>75.5</v>
      </c>
      <c r="E145" s="30">
        <v>75.7</v>
      </c>
      <c r="F145" s="66">
        <v>77.8</v>
      </c>
      <c r="G145" s="30">
        <v>77.8</v>
      </c>
      <c r="H145" s="30">
        <v>80.2</v>
      </c>
      <c r="I145" s="30">
        <v>82</v>
      </c>
      <c r="J145" s="30"/>
    </row>
    <row r="146" spans="2:10" ht="60" x14ac:dyDescent="0.25">
      <c r="B146" s="65" t="s">
        <v>135</v>
      </c>
      <c r="C146" s="30" t="s">
        <v>18</v>
      </c>
      <c r="D146" s="66">
        <v>28</v>
      </c>
      <c r="E146" s="30">
        <v>28</v>
      </c>
      <c r="F146" s="66">
        <v>28</v>
      </c>
      <c r="G146" s="30">
        <v>28</v>
      </c>
      <c r="H146" s="30">
        <v>28</v>
      </c>
      <c r="I146" s="30">
        <v>28</v>
      </c>
      <c r="J146" s="30"/>
    </row>
    <row r="147" spans="2:10" ht="49.5" customHeight="1" x14ac:dyDescent="0.25">
      <c r="B147" s="58" t="s">
        <v>136</v>
      </c>
      <c r="C147" s="30" t="s">
        <v>42</v>
      </c>
      <c r="D147" s="16">
        <v>7211.8</v>
      </c>
      <c r="E147" s="15">
        <v>12214</v>
      </c>
      <c r="F147" s="16">
        <v>15958.3</v>
      </c>
      <c r="G147" s="15">
        <v>19949.900000000001</v>
      </c>
      <c r="H147" s="15">
        <v>23141</v>
      </c>
      <c r="I147" s="15">
        <v>26612</v>
      </c>
      <c r="J147" s="15"/>
    </row>
    <row r="148" spans="2:10" ht="23.25" customHeight="1" x14ac:dyDescent="0.25">
      <c r="B148" s="322" t="s">
        <v>137</v>
      </c>
      <c r="C148" s="323"/>
      <c r="D148" s="323"/>
      <c r="E148" s="323"/>
      <c r="F148" s="323"/>
      <c r="G148" s="323"/>
      <c r="H148" s="323"/>
      <c r="I148" s="323"/>
      <c r="J148" s="324"/>
    </row>
    <row r="149" spans="2:10" x14ac:dyDescent="0.25">
      <c r="B149" s="318" t="s">
        <v>138</v>
      </c>
      <c r="C149" s="319"/>
      <c r="D149" s="319"/>
      <c r="E149" s="319"/>
      <c r="F149" s="319"/>
      <c r="G149" s="319"/>
      <c r="H149" s="319"/>
      <c r="I149" s="319"/>
      <c r="J149" s="320"/>
    </row>
    <row r="150" spans="2:10" ht="34.5" customHeight="1" x14ac:dyDescent="0.25">
      <c r="B150" s="12" t="s">
        <v>139</v>
      </c>
      <c r="C150" s="34" t="s">
        <v>18</v>
      </c>
      <c r="D150" s="15">
        <v>29.3</v>
      </c>
      <c r="E150" s="15">
        <v>29.6</v>
      </c>
      <c r="F150" s="16">
        <v>33.5</v>
      </c>
      <c r="G150" s="15">
        <v>35</v>
      </c>
      <c r="H150" s="15">
        <v>37</v>
      </c>
      <c r="I150" s="15">
        <v>38.5</v>
      </c>
      <c r="J150" s="67"/>
    </row>
    <row r="151" spans="2:10" ht="21" customHeight="1" x14ac:dyDescent="0.25">
      <c r="B151" s="312" t="s">
        <v>140</v>
      </c>
      <c r="C151" s="313"/>
      <c r="D151" s="313"/>
      <c r="E151" s="313"/>
      <c r="F151" s="313"/>
      <c r="G151" s="313"/>
      <c r="H151" s="313"/>
      <c r="I151" s="313"/>
      <c r="J151" s="314"/>
    </row>
    <row r="152" spans="2:10" hidden="1" x14ac:dyDescent="0.25">
      <c r="B152" s="315"/>
      <c r="C152" s="316"/>
      <c r="D152" s="316"/>
      <c r="E152" s="316"/>
      <c r="F152" s="316"/>
      <c r="G152" s="316"/>
      <c r="H152" s="316"/>
      <c r="I152" s="316"/>
      <c r="J152" s="317"/>
    </row>
    <row r="153" spans="2:10" ht="35.25" customHeight="1" x14ac:dyDescent="0.25">
      <c r="B153" s="318" t="s">
        <v>141</v>
      </c>
      <c r="C153" s="319"/>
      <c r="D153" s="319"/>
      <c r="E153" s="319"/>
      <c r="F153" s="319"/>
      <c r="G153" s="319"/>
      <c r="H153" s="319"/>
      <c r="I153" s="319"/>
      <c r="J153" s="320"/>
    </row>
    <row r="154" spans="2:10" ht="36.75" customHeight="1" x14ac:dyDescent="0.25">
      <c r="B154" s="302" t="s">
        <v>142</v>
      </c>
      <c r="C154" s="304" t="s">
        <v>70</v>
      </c>
      <c r="D154" s="306">
        <v>1</v>
      </c>
      <c r="E154" s="308">
        <v>0</v>
      </c>
      <c r="F154" s="308">
        <v>1</v>
      </c>
      <c r="G154" s="308">
        <v>0</v>
      </c>
      <c r="H154" s="308">
        <v>0</v>
      </c>
      <c r="I154" s="308">
        <v>2</v>
      </c>
      <c r="J154" s="311"/>
    </row>
    <row r="155" spans="2:10" ht="25.5" customHeight="1" x14ac:dyDescent="0.25">
      <c r="B155" s="303"/>
      <c r="C155" s="305"/>
      <c r="D155" s="307"/>
      <c r="E155" s="309"/>
      <c r="F155" s="309"/>
      <c r="G155" s="309"/>
      <c r="H155" s="309"/>
      <c r="I155" s="321"/>
      <c r="J155" s="311"/>
    </row>
    <row r="156" spans="2:10" ht="21" customHeight="1" x14ac:dyDescent="0.25">
      <c r="B156" s="302" t="s">
        <v>143</v>
      </c>
      <c r="C156" s="304" t="s">
        <v>70</v>
      </c>
      <c r="D156" s="306">
        <v>15</v>
      </c>
      <c r="E156" s="308">
        <v>13</v>
      </c>
      <c r="F156" s="308">
        <v>12</v>
      </c>
      <c r="G156" s="308">
        <v>8</v>
      </c>
      <c r="H156" s="308">
        <v>5</v>
      </c>
      <c r="I156" s="308">
        <v>0</v>
      </c>
      <c r="J156" s="311"/>
    </row>
    <row r="157" spans="2:10" ht="6.75" customHeight="1" x14ac:dyDescent="0.25">
      <c r="B157" s="303"/>
      <c r="C157" s="305"/>
      <c r="D157" s="307"/>
      <c r="E157" s="309"/>
      <c r="F157" s="309"/>
      <c r="G157" s="309"/>
      <c r="H157" s="309"/>
      <c r="I157" s="310"/>
      <c r="J157" s="311"/>
    </row>
    <row r="158" spans="2:10" ht="15.75" customHeight="1" x14ac:dyDescent="0.25">
      <c r="B158" s="68"/>
      <c r="C158" s="69"/>
      <c r="D158" s="69"/>
      <c r="E158" s="69"/>
      <c r="F158" s="69"/>
      <c r="G158" s="69"/>
      <c r="H158" s="69"/>
      <c r="I158" s="69"/>
      <c r="J158" s="69"/>
    </row>
    <row r="159" spans="2:10" x14ac:dyDescent="0.25">
      <c r="B159" s="69"/>
      <c r="C159" s="69"/>
      <c r="D159" s="69"/>
      <c r="E159" s="69"/>
      <c r="F159" s="69"/>
      <c r="G159" s="69"/>
      <c r="H159" s="69"/>
      <c r="I159" s="69"/>
      <c r="J159" s="69"/>
    </row>
    <row r="160" spans="2:10" x14ac:dyDescent="0.25">
      <c r="B160" s="69"/>
      <c r="C160" s="69"/>
      <c r="D160" s="69"/>
      <c r="E160" s="69"/>
      <c r="F160" s="69"/>
      <c r="G160" s="69"/>
      <c r="H160" s="69"/>
      <c r="I160" s="69"/>
      <c r="J160" s="69"/>
    </row>
  </sheetData>
  <mergeCells count="152">
    <mergeCell ref="H1:J1"/>
    <mergeCell ref="B2:J3"/>
    <mergeCell ref="B4:B5"/>
    <mergeCell ref="C4:C5"/>
    <mergeCell ref="D4:D5"/>
    <mergeCell ref="E4:J4"/>
    <mergeCell ref="H18:H23"/>
    <mergeCell ref="J18:J23"/>
    <mergeCell ref="B25:J26"/>
    <mergeCell ref="B27:J27"/>
    <mergeCell ref="B35:J35"/>
    <mergeCell ref="B36:J36"/>
    <mergeCell ref="B7:J7"/>
    <mergeCell ref="B8:J9"/>
    <mergeCell ref="B15:J16"/>
    <mergeCell ref="B17:J17"/>
    <mergeCell ref="B18:B23"/>
    <mergeCell ref="C18:C22"/>
    <mergeCell ref="D18:D23"/>
    <mergeCell ref="E18:E23"/>
    <mergeCell ref="F18:F23"/>
    <mergeCell ref="G18:G23"/>
    <mergeCell ref="J44:J45"/>
    <mergeCell ref="C46:C47"/>
    <mergeCell ref="D46:D47"/>
    <mergeCell ref="E46:E47"/>
    <mergeCell ref="F46:F47"/>
    <mergeCell ref="G46:G47"/>
    <mergeCell ref="H46:H47"/>
    <mergeCell ref="J46:J47"/>
    <mergeCell ref="B40:J40"/>
    <mergeCell ref="B41:J42"/>
    <mergeCell ref="B44:B45"/>
    <mergeCell ref="C44:C45"/>
    <mergeCell ref="D44:D45"/>
    <mergeCell ref="E44:E45"/>
    <mergeCell ref="F44:F45"/>
    <mergeCell ref="G44:G45"/>
    <mergeCell ref="H44:H45"/>
    <mergeCell ref="I44:I45"/>
    <mergeCell ref="H55:H56"/>
    <mergeCell ref="J55:J56"/>
    <mergeCell ref="B58:J58"/>
    <mergeCell ref="B59:J59"/>
    <mergeCell ref="B72:J72"/>
    <mergeCell ref="B73:J73"/>
    <mergeCell ref="H48:H49"/>
    <mergeCell ref="J48:J49"/>
    <mergeCell ref="B50:J50"/>
    <mergeCell ref="B51:J52"/>
    <mergeCell ref="B55:B56"/>
    <mergeCell ref="C55:C56"/>
    <mergeCell ref="D55:D56"/>
    <mergeCell ref="E55:E56"/>
    <mergeCell ref="F55:F56"/>
    <mergeCell ref="G55:G56"/>
    <mergeCell ref="B48:B49"/>
    <mergeCell ref="C48:C49"/>
    <mergeCell ref="D48:D49"/>
    <mergeCell ref="E48:E49"/>
    <mergeCell ref="F48:F49"/>
    <mergeCell ref="G48:G49"/>
    <mergeCell ref="H86:H87"/>
    <mergeCell ref="I86:I87"/>
    <mergeCell ref="J86:J87"/>
    <mergeCell ref="B88:J88"/>
    <mergeCell ref="B89:J89"/>
    <mergeCell ref="B91:J91"/>
    <mergeCell ref="B76:J77"/>
    <mergeCell ref="B78:J78"/>
    <mergeCell ref="B82:J82"/>
    <mergeCell ref="B83:J83"/>
    <mergeCell ref="B86:B87"/>
    <mergeCell ref="C86:C87"/>
    <mergeCell ref="D86:D87"/>
    <mergeCell ref="E86:E87"/>
    <mergeCell ref="F86:F87"/>
    <mergeCell ref="G86:G87"/>
    <mergeCell ref="B92:J93"/>
    <mergeCell ref="B96:B97"/>
    <mergeCell ref="C96:C97"/>
    <mergeCell ref="D96:D97"/>
    <mergeCell ref="E96:E97"/>
    <mergeCell ref="F96:F97"/>
    <mergeCell ref="G96:G97"/>
    <mergeCell ref="H96:H97"/>
    <mergeCell ref="I96:I97"/>
    <mergeCell ref="J96:J97"/>
    <mergeCell ref="H99:H100"/>
    <mergeCell ref="J99:J100"/>
    <mergeCell ref="B102:J102"/>
    <mergeCell ref="B103:J103"/>
    <mergeCell ref="B104:B110"/>
    <mergeCell ref="C104:C110"/>
    <mergeCell ref="D104:D110"/>
    <mergeCell ref="E104:E110"/>
    <mergeCell ref="F104:F110"/>
    <mergeCell ref="G104:G110"/>
    <mergeCell ref="B99:B100"/>
    <mergeCell ref="C99:C100"/>
    <mergeCell ref="D99:D100"/>
    <mergeCell ref="E99:E100"/>
    <mergeCell ref="F99:F100"/>
    <mergeCell ref="G99:G100"/>
    <mergeCell ref="H126:H127"/>
    <mergeCell ref="J126:J127"/>
    <mergeCell ref="B129:J129"/>
    <mergeCell ref="B130:J130"/>
    <mergeCell ref="B134:J134"/>
    <mergeCell ref="B135:J135"/>
    <mergeCell ref="H104:H110"/>
    <mergeCell ref="J104:J110"/>
    <mergeCell ref="B116:J116"/>
    <mergeCell ref="B117:J117"/>
    <mergeCell ref="B126:B127"/>
    <mergeCell ref="C126:C127"/>
    <mergeCell ref="D126:D127"/>
    <mergeCell ref="E126:E127"/>
    <mergeCell ref="F126:F127"/>
    <mergeCell ref="G126:G127"/>
    <mergeCell ref="H137:H138"/>
    <mergeCell ref="J137:J138"/>
    <mergeCell ref="B142:J142"/>
    <mergeCell ref="B143:J144"/>
    <mergeCell ref="B148:J148"/>
    <mergeCell ref="B149:J149"/>
    <mergeCell ref="B137:B138"/>
    <mergeCell ref="C137:C138"/>
    <mergeCell ref="D137:D138"/>
    <mergeCell ref="E137:E138"/>
    <mergeCell ref="F137:F138"/>
    <mergeCell ref="G137:G138"/>
    <mergeCell ref="B151:J152"/>
    <mergeCell ref="B153:J153"/>
    <mergeCell ref="B154:B155"/>
    <mergeCell ref="C154:C155"/>
    <mergeCell ref="D154:D155"/>
    <mergeCell ref="E154:E155"/>
    <mergeCell ref="F154:F155"/>
    <mergeCell ref="G154:G155"/>
    <mergeCell ref="H154:H155"/>
    <mergeCell ref="I154:I155"/>
    <mergeCell ref="J154:J155"/>
    <mergeCell ref="B156:B157"/>
    <mergeCell ref="C156:C157"/>
    <mergeCell ref="D156:D157"/>
    <mergeCell ref="E156:E157"/>
    <mergeCell ref="F156:F157"/>
    <mergeCell ref="G156:G157"/>
    <mergeCell ref="H156:H157"/>
    <mergeCell ref="I156:I157"/>
    <mergeCell ref="J156:J157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1"/>
  <sheetViews>
    <sheetView view="pageBreakPreview" topLeftCell="A11" zoomScale="60" zoomScaleNormal="90" zoomScaleSheetLayoutView="90" workbookViewId="0">
      <selection activeCell="D54" sqref="D54:H54"/>
    </sheetView>
  </sheetViews>
  <sheetFormatPr defaultRowHeight="15" x14ac:dyDescent="0.25"/>
  <cols>
    <col min="1" max="1" width="3.7109375" style="138" customWidth="1"/>
    <col min="2" max="2" width="21.42578125" style="70" customWidth="1"/>
    <col min="3" max="3" width="35.42578125" style="226" customWidth="1"/>
    <col min="4" max="4" width="16.42578125" style="227" customWidth="1"/>
    <col min="5" max="5" width="10.7109375" style="227" customWidth="1"/>
    <col min="6" max="6" width="12.42578125" style="227" customWidth="1"/>
    <col min="7" max="7" width="10.140625" style="227" customWidth="1"/>
    <col min="8" max="8" width="13.5703125" style="227" customWidth="1"/>
    <col min="9" max="9" width="11.5703125" style="70" customWidth="1"/>
    <col min="10" max="10" width="18.42578125" style="70" customWidth="1"/>
    <col min="11" max="11" width="27.42578125" style="70" customWidth="1"/>
    <col min="12" max="256" width="9.140625" style="70"/>
    <col min="257" max="257" width="3.7109375" style="70" customWidth="1"/>
    <col min="258" max="258" width="21.42578125" style="70" customWidth="1"/>
    <col min="259" max="259" width="35.42578125" style="70" customWidth="1"/>
    <col min="260" max="260" width="16.42578125" style="70" customWidth="1"/>
    <col min="261" max="261" width="10.7109375" style="70" customWidth="1"/>
    <col min="262" max="262" width="12.42578125" style="70" customWidth="1"/>
    <col min="263" max="263" width="10.140625" style="70" customWidth="1"/>
    <col min="264" max="264" width="13.5703125" style="70" customWidth="1"/>
    <col min="265" max="265" width="11.5703125" style="70" customWidth="1"/>
    <col min="266" max="266" width="18.42578125" style="70" customWidth="1"/>
    <col min="267" max="267" width="27.42578125" style="70" customWidth="1"/>
    <col min="268" max="512" width="9.140625" style="70"/>
    <col min="513" max="513" width="3.7109375" style="70" customWidth="1"/>
    <col min="514" max="514" width="21.42578125" style="70" customWidth="1"/>
    <col min="515" max="515" width="35.42578125" style="70" customWidth="1"/>
    <col min="516" max="516" width="16.42578125" style="70" customWidth="1"/>
    <col min="517" max="517" width="10.7109375" style="70" customWidth="1"/>
    <col min="518" max="518" width="12.42578125" style="70" customWidth="1"/>
    <col min="519" max="519" width="10.140625" style="70" customWidth="1"/>
    <col min="520" max="520" width="13.5703125" style="70" customWidth="1"/>
    <col min="521" max="521" width="11.5703125" style="70" customWidth="1"/>
    <col min="522" max="522" width="18.42578125" style="70" customWidth="1"/>
    <col min="523" max="523" width="27.42578125" style="70" customWidth="1"/>
    <col min="524" max="768" width="9.140625" style="70"/>
    <col min="769" max="769" width="3.7109375" style="70" customWidth="1"/>
    <col min="770" max="770" width="21.42578125" style="70" customWidth="1"/>
    <col min="771" max="771" width="35.42578125" style="70" customWidth="1"/>
    <col min="772" max="772" width="16.42578125" style="70" customWidth="1"/>
    <col min="773" max="773" width="10.7109375" style="70" customWidth="1"/>
    <col min="774" max="774" width="12.42578125" style="70" customWidth="1"/>
    <col min="775" max="775" width="10.140625" style="70" customWidth="1"/>
    <col min="776" max="776" width="13.5703125" style="70" customWidth="1"/>
    <col min="777" max="777" width="11.5703125" style="70" customWidth="1"/>
    <col min="778" max="778" width="18.42578125" style="70" customWidth="1"/>
    <col min="779" max="779" width="27.42578125" style="70" customWidth="1"/>
    <col min="780" max="1024" width="9.140625" style="70"/>
    <col min="1025" max="1025" width="3.7109375" style="70" customWidth="1"/>
    <col min="1026" max="1026" width="21.42578125" style="70" customWidth="1"/>
    <col min="1027" max="1027" width="35.42578125" style="70" customWidth="1"/>
    <col min="1028" max="1028" width="16.42578125" style="70" customWidth="1"/>
    <col min="1029" max="1029" width="10.7109375" style="70" customWidth="1"/>
    <col min="1030" max="1030" width="12.42578125" style="70" customWidth="1"/>
    <col min="1031" max="1031" width="10.140625" style="70" customWidth="1"/>
    <col min="1032" max="1032" width="13.5703125" style="70" customWidth="1"/>
    <col min="1033" max="1033" width="11.5703125" style="70" customWidth="1"/>
    <col min="1034" max="1034" width="18.42578125" style="70" customWidth="1"/>
    <col min="1035" max="1035" width="27.42578125" style="70" customWidth="1"/>
    <col min="1036" max="1280" width="9.140625" style="70"/>
    <col min="1281" max="1281" width="3.7109375" style="70" customWidth="1"/>
    <col min="1282" max="1282" width="21.42578125" style="70" customWidth="1"/>
    <col min="1283" max="1283" width="35.42578125" style="70" customWidth="1"/>
    <col min="1284" max="1284" width="16.42578125" style="70" customWidth="1"/>
    <col min="1285" max="1285" width="10.7109375" style="70" customWidth="1"/>
    <col min="1286" max="1286" width="12.42578125" style="70" customWidth="1"/>
    <col min="1287" max="1287" width="10.140625" style="70" customWidth="1"/>
    <col min="1288" max="1288" width="13.5703125" style="70" customWidth="1"/>
    <col min="1289" max="1289" width="11.5703125" style="70" customWidth="1"/>
    <col min="1290" max="1290" width="18.42578125" style="70" customWidth="1"/>
    <col min="1291" max="1291" width="27.42578125" style="70" customWidth="1"/>
    <col min="1292" max="1536" width="9.140625" style="70"/>
    <col min="1537" max="1537" width="3.7109375" style="70" customWidth="1"/>
    <col min="1538" max="1538" width="21.42578125" style="70" customWidth="1"/>
    <col min="1539" max="1539" width="35.42578125" style="70" customWidth="1"/>
    <col min="1540" max="1540" width="16.42578125" style="70" customWidth="1"/>
    <col min="1541" max="1541" width="10.7109375" style="70" customWidth="1"/>
    <col min="1542" max="1542" width="12.42578125" style="70" customWidth="1"/>
    <col min="1543" max="1543" width="10.140625" style="70" customWidth="1"/>
    <col min="1544" max="1544" width="13.5703125" style="70" customWidth="1"/>
    <col min="1545" max="1545" width="11.5703125" style="70" customWidth="1"/>
    <col min="1546" max="1546" width="18.42578125" style="70" customWidth="1"/>
    <col min="1547" max="1547" width="27.42578125" style="70" customWidth="1"/>
    <col min="1548" max="1792" width="9.140625" style="70"/>
    <col min="1793" max="1793" width="3.7109375" style="70" customWidth="1"/>
    <col min="1794" max="1794" width="21.42578125" style="70" customWidth="1"/>
    <col min="1795" max="1795" width="35.42578125" style="70" customWidth="1"/>
    <col min="1796" max="1796" width="16.42578125" style="70" customWidth="1"/>
    <col min="1797" max="1797" width="10.7109375" style="70" customWidth="1"/>
    <col min="1798" max="1798" width="12.42578125" style="70" customWidth="1"/>
    <col min="1799" max="1799" width="10.140625" style="70" customWidth="1"/>
    <col min="1800" max="1800" width="13.5703125" style="70" customWidth="1"/>
    <col min="1801" max="1801" width="11.5703125" style="70" customWidth="1"/>
    <col min="1802" max="1802" width="18.42578125" style="70" customWidth="1"/>
    <col min="1803" max="1803" width="27.42578125" style="70" customWidth="1"/>
    <col min="1804" max="2048" width="9.140625" style="70"/>
    <col min="2049" max="2049" width="3.7109375" style="70" customWidth="1"/>
    <col min="2050" max="2050" width="21.42578125" style="70" customWidth="1"/>
    <col min="2051" max="2051" width="35.42578125" style="70" customWidth="1"/>
    <col min="2052" max="2052" width="16.42578125" style="70" customWidth="1"/>
    <col min="2053" max="2053" width="10.7109375" style="70" customWidth="1"/>
    <col min="2054" max="2054" width="12.42578125" style="70" customWidth="1"/>
    <col min="2055" max="2055" width="10.140625" style="70" customWidth="1"/>
    <col min="2056" max="2056" width="13.5703125" style="70" customWidth="1"/>
    <col min="2057" max="2057" width="11.5703125" style="70" customWidth="1"/>
    <col min="2058" max="2058" width="18.42578125" style="70" customWidth="1"/>
    <col min="2059" max="2059" width="27.42578125" style="70" customWidth="1"/>
    <col min="2060" max="2304" width="9.140625" style="70"/>
    <col min="2305" max="2305" width="3.7109375" style="70" customWidth="1"/>
    <col min="2306" max="2306" width="21.42578125" style="70" customWidth="1"/>
    <col min="2307" max="2307" width="35.42578125" style="70" customWidth="1"/>
    <col min="2308" max="2308" width="16.42578125" style="70" customWidth="1"/>
    <col min="2309" max="2309" width="10.7109375" style="70" customWidth="1"/>
    <col min="2310" max="2310" width="12.42578125" style="70" customWidth="1"/>
    <col min="2311" max="2311" width="10.140625" style="70" customWidth="1"/>
    <col min="2312" max="2312" width="13.5703125" style="70" customWidth="1"/>
    <col min="2313" max="2313" width="11.5703125" style="70" customWidth="1"/>
    <col min="2314" max="2314" width="18.42578125" style="70" customWidth="1"/>
    <col min="2315" max="2315" width="27.42578125" style="70" customWidth="1"/>
    <col min="2316" max="2560" width="9.140625" style="70"/>
    <col min="2561" max="2561" width="3.7109375" style="70" customWidth="1"/>
    <col min="2562" max="2562" width="21.42578125" style="70" customWidth="1"/>
    <col min="2563" max="2563" width="35.42578125" style="70" customWidth="1"/>
    <col min="2564" max="2564" width="16.42578125" style="70" customWidth="1"/>
    <col min="2565" max="2565" width="10.7109375" style="70" customWidth="1"/>
    <col min="2566" max="2566" width="12.42578125" style="70" customWidth="1"/>
    <col min="2567" max="2567" width="10.140625" style="70" customWidth="1"/>
    <col min="2568" max="2568" width="13.5703125" style="70" customWidth="1"/>
    <col min="2569" max="2569" width="11.5703125" style="70" customWidth="1"/>
    <col min="2570" max="2570" width="18.42578125" style="70" customWidth="1"/>
    <col min="2571" max="2571" width="27.42578125" style="70" customWidth="1"/>
    <col min="2572" max="2816" width="9.140625" style="70"/>
    <col min="2817" max="2817" width="3.7109375" style="70" customWidth="1"/>
    <col min="2818" max="2818" width="21.42578125" style="70" customWidth="1"/>
    <col min="2819" max="2819" width="35.42578125" style="70" customWidth="1"/>
    <col min="2820" max="2820" width="16.42578125" style="70" customWidth="1"/>
    <col min="2821" max="2821" width="10.7109375" style="70" customWidth="1"/>
    <col min="2822" max="2822" width="12.42578125" style="70" customWidth="1"/>
    <col min="2823" max="2823" width="10.140625" style="70" customWidth="1"/>
    <col min="2824" max="2824" width="13.5703125" style="70" customWidth="1"/>
    <col min="2825" max="2825" width="11.5703125" style="70" customWidth="1"/>
    <col min="2826" max="2826" width="18.42578125" style="70" customWidth="1"/>
    <col min="2827" max="2827" width="27.42578125" style="70" customWidth="1"/>
    <col min="2828" max="3072" width="9.140625" style="70"/>
    <col min="3073" max="3073" width="3.7109375" style="70" customWidth="1"/>
    <col min="3074" max="3074" width="21.42578125" style="70" customWidth="1"/>
    <col min="3075" max="3075" width="35.42578125" style="70" customWidth="1"/>
    <col min="3076" max="3076" width="16.42578125" style="70" customWidth="1"/>
    <col min="3077" max="3077" width="10.7109375" style="70" customWidth="1"/>
    <col min="3078" max="3078" width="12.42578125" style="70" customWidth="1"/>
    <col min="3079" max="3079" width="10.140625" style="70" customWidth="1"/>
    <col min="3080" max="3080" width="13.5703125" style="70" customWidth="1"/>
    <col min="3081" max="3081" width="11.5703125" style="70" customWidth="1"/>
    <col min="3082" max="3082" width="18.42578125" style="70" customWidth="1"/>
    <col min="3083" max="3083" width="27.42578125" style="70" customWidth="1"/>
    <col min="3084" max="3328" width="9.140625" style="70"/>
    <col min="3329" max="3329" width="3.7109375" style="70" customWidth="1"/>
    <col min="3330" max="3330" width="21.42578125" style="70" customWidth="1"/>
    <col min="3331" max="3331" width="35.42578125" style="70" customWidth="1"/>
    <col min="3332" max="3332" width="16.42578125" style="70" customWidth="1"/>
    <col min="3333" max="3333" width="10.7109375" style="70" customWidth="1"/>
    <col min="3334" max="3334" width="12.42578125" style="70" customWidth="1"/>
    <col min="3335" max="3335" width="10.140625" style="70" customWidth="1"/>
    <col min="3336" max="3336" width="13.5703125" style="70" customWidth="1"/>
    <col min="3337" max="3337" width="11.5703125" style="70" customWidth="1"/>
    <col min="3338" max="3338" width="18.42578125" style="70" customWidth="1"/>
    <col min="3339" max="3339" width="27.42578125" style="70" customWidth="1"/>
    <col min="3340" max="3584" width="9.140625" style="70"/>
    <col min="3585" max="3585" width="3.7109375" style="70" customWidth="1"/>
    <col min="3586" max="3586" width="21.42578125" style="70" customWidth="1"/>
    <col min="3587" max="3587" width="35.42578125" style="70" customWidth="1"/>
    <col min="3588" max="3588" width="16.42578125" style="70" customWidth="1"/>
    <col min="3589" max="3589" width="10.7109375" style="70" customWidth="1"/>
    <col min="3590" max="3590" width="12.42578125" style="70" customWidth="1"/>
    <col min="3591" max="3591" width="10.140625" style="70" customWidth="1"/>
    <col min="3592" max="3592" width="13.5703125" style="70" customWidth="1"/>
    <col min="3593" max="3593" width="11.5703125" style="70" customWidth="1"/>
    <col min="3594" max="3594" width="18.42578125" style="70" customWidth="1"/>
    <col min="3595" max="3595" width="27.42578125" style="70" customWidth="1"/>
    <col min="3596" max="3840" width="9.140625" style="70"/>
    <col min="3841" max="3841" width="3.7109375" style="70" customWidth="1"/>
    <col min="3842" max="3842" width="21.42578125" style="70" customWidth="1"/>
    <col min="3843" max="3843" width="35.42578125" style="70" customWidth="1"/>
    <col min="3844" max="3844" width="16.42578125" style="70" customWidth="1"/>
    <col min="3845" max="3845" width="10.7109375" style="70" customWidth="1"/>
    <col min="3846" max="3846" width="12.42578125" style="70" customWidth="1"/>
    <col min="3847" max="3847" width="10.140625" style="70" customWidth="1"/>
    <col min="3848" max="3848" width="13.5703125" style="70" customWidth="1"/>
    <col min="3849" max="3849" width="11.5703125" style="70" customWidth="1"/>
    <col min="3850" max="3850" width="18.42578125" style="70" customWidth="1"/>
    <col min="3851" max="3851" width="27.42578125" style="70" customWidth="1"/>
    <col min="3852" max="4096" width="9.140625" style="70"/>
    <col min="4097" max="4097" width="3.7109375" style="70" customWidth="1"/>
    <col min="4098" max="4098" width="21.42578125" style="70" customWidth="1"/>
    <col min="4099" max="4099" width="35.42578125" style="70" customWidth="1"/>
    <col min="4100" max="4100" width="16.42578125" style="70" customWidth="1"/>
    <col min="4101" max="4101" width="10.7109375" style="70" customWidth="1"/>
    <col min="4102" max="4102" width="12.42578125" style="70" customWidth="1"/>
    <col min="4103" max="4103" width="10.140625" style="70" customWidth="1"/>
    <col min="4104" max="4104" width="13.5703125" style="70" customWidth="1"/>
    <col min="4105" max="4105" width="11.5703125" style="70" customWidth="1"/>
    <col min="4106" max="4106" width="18.42578125" style="70" customWidth="1"/>
    <col min="4107" max="4107" width="27.42578125" style="70" customWidth="1"/>
    <col min="4108" max="4352" width="9.140625" style="70"/>
    <col min="4353" max="4353" width="3.7109375" style="70" customWidth="1"/>
    <col min="4354" max="4354" width="21.42578125" style="70" customWidth="1"/>
    <col min="4355" max="4355" width="35.42578125" style="70" customWidth="1"/>
    <col min="4356" max="4356" width="16.42578125" style="70" customWidth="1"/>
    <col min="4357" max="4357" width="10.7109375" style="70" customWidth="1"/>
    <col min="4358" max="4358" width="12.42578125" style="70" customWidth="1"/>
    <col min="4359" max="4359" width="10.140625" style="70" customWidth="1"/>
    <col min="4360" max="4360" width="13.5703125" style="70" customWidth="1"/>
    <col min="4361" max="4361" width="11.5703125" style="70" customWidth="1"/>
    <col min="4362" max="4362" width="18.42578125" style="70" customWidth="1"/>
    <col min="4363" max="4363" width="27.42578125" style="70" customWidth="1"/>
    <col min="4364" max="4608" width="9.140625" style="70"/>
    <col min="4609" max="4609" width="3.7109375" style="70" customWidth="1"/>
    <col min="4610" max="4610" width="21.42578125" style="70" customWidth="1"/>
    <col min="4611" max="4611" width="35.42578125" style="70" customWidth="1"/>
    <col min="4612" max="4612" width="16.42578125" style="70" customWidth="1"/>
    <col min="4613" max="4613" width="10.7109375" style="70" customWidth="1"/>
    <col min="4614" max="4614" width="12.42578125" style="70" customWidth="1"/>
    <col min="4615" max="4615" width="10.140625" style="70" customWidth="1"/>
    <col min="4616" max="4616" width="13.5703125" style="70" customWidth="1"/>
    <col min="4617" max="4617" width="11.5703125" style="70" customWidth="1"/>
    <col min="4618" max="4618" width="18.42578125" style="70" customWidth="1"/>
    <col min="4619" max="4619" width="27.42578125" style="70" customWidth="1"/>
    <col min="4620" max="4864" width="9.140625" style="70"/>
    <col min="4865" max="4865" width="3.7109375" style="70" customWidth="1"/>
    <col min="4866" max="4866" width="21.42578125" style="70" customWidth="1"/>
    <col min="4867" max="4867" width="35.42578125" style="70" customWidth="1"/>
    <col min="4868" max="4868" width="16.42578125" style="70" customWidth="1"/>
    <col min="4869" max="4869" width="10.7109375" style="70" customWidth="1"/>
    <col min="4870" max="4870" width="12.42578125" style="70" customWidth="1"/>
    <col min="4871" max="4871" width="10.140625" style="70" customWidth="1"/>
    <col min="4872" max="4872" width="13.5703125" style="70" customWidth="1"/>
    <col min="4873" max="4873" width="11.5703125" style="70" customWidth="1"/>
    <col min="4874" max="4874" width="18.42578125" style="70" customWidth="1"/>
    <col min="4875" max="4875" width="27.42578125" style="70" customWidth="1"/>
    <col min="4876" max="5120" width="9.140625" style="70"/>
    <col min="5121" max="5121" width="3.7109375" style="70" customWidth="1"/>
    <col min="5122" max="5122" width="21.42578125" style="70" customWidth="1"/>
    <col min="5123" max="5123" width="35.42578125" style="70" customWidth="1"/>
    <col min="5124" max="5124" width="16.42578125" style="70" customWidth="1"/>
    <col min="5125" max="5125" width="10.7109375" style="70" customWidth="1"/>
    <col min="5126" max="5126" width="12.42578125" style="70" customWidth="1"/>
    <col min="5127" max="5127" width="10.140625" style="70" customWidth="1"/>
    <col min="5128" max="5128" width="13.5703125" style="70" customWidth="1"/>
    <col min="5129" max="5129" width="11.5703125" style="70" customWidth="1"/>
    <col min="5130" max="5130" width="18.42578125" style="70" customWidth="1"/>
    <col min="5131" max="5131" width="27.42578125" style="70" customWidth="1"/>
    <col min="5132" max="5376" width="9.140625" style="70"/>
    <col min="5377" max="5377" width="3.7109375" style="70" customWidth="1"/>
    <col min="5378" max="5378" width="21.42578125" style="70" customWidth="1"/>
    <col min="5379" max="5379" width="35.42578125" style="70" customWidth="1"/>
    <col min="5380" max="5380" width="16.42578125" style="70" customWidth="1"/>
    <col min="5381" max="5381" width="10.7109375" style="70" customWidth="1"/>
    <col min="5382" max="5382" width="12.42578125" style="70" customWidth="1"/>
    <col min="5383" max="5383" width="10.140625" style="70" customWidth="1"/>
    <col min="5384" max="5384" width="13.5703125" style="70" customWidth="1"/>
    <col min="5385" max="5385" width="11.5703125" style="70" customWidth="1"/>
    <col min="5386" max="5386" width="18.42578125" style="70" customWidth="1"/>
    <col min="5387" max="5387" width="27.42578125" style="70" customWidth="1"/>
    <col min="5388" max="5632" width="9.140625" style="70"/>
    <col min="5633" max="5633" width="3.7109375" style="70" customWidth="1"/>
    <col min="5634" max="5634" width="21.42578125" style="70" customWidth="1"/>
    <col min="5635" max="5635" width="35.42578125" style="70" customWidth="1"/>
    <col min="5636" max="5636" width="16.42578125" style="70" customWidth="1"/>
    <col min="5637" max="5637" width="10.7109375" style="70" customWidth="1"/>
    <col min="5638" max="5638" width="12.42578125" style="70" customWidth="1"/>
    <col min="5639" max="5639" width="10.140625" style="70" customWidth="1"/>
    <col min="5640" max="5640" width="13.5703125" style="70" customWidth="1"/>
    <col min="5641" max="5641" width="11.5703125" style="70" customWidth="1"/>
    <col min="5642" max="5642" width="18.42578125" style="70" customWidth="1"/>
    <col min="5643" max="5643" width="27.42578125" style="70" customWidth="1"/>
    <col min="5644" max="5888" width="9.140625" style="70"/>
    <col min="5889" max="5889" width="3.7109375" style="70" customWidth="1"/>
    <col min="5890" max="5890" width="21.42578125" style="70" customWidth="1"/>
    <col min="5891" max="5891" width="35.42578125" style="70" customWidth="1"/>
    <col min="5892" max="5892" width="16.42578125" style="70" customWidth="1"/>
    <col min="5893" max="5893" width="10.7109375" style="70" customWidth="1"/>
    <col min="5894" max="5894" width="12.42578125" style="70" customWidth="1"/>
    <col min="5895" max="5895" width="10.140625" style="70" customWidth="1"/>
    <col min="5896" max="5896" width="13.5703125" style="70" customWidth="1"/>
    <col min="5897" max="5897" width="11.5703125" style="70" customWidth="1"/>
    <col min="5898" max="5898" width="18.42578125" style="70" customWidth="1"/>
    <col min="5899" max="5899" width="27.42578125" style="70" customWidth="1"/>
    <col min="5900" max="6144" width="9.140625" style="70"/>
    <col min="6145" max="6145" width="3.7109375" style="70" customWidth="1"/>
    <col min="6146" max="6146" width="21.42578125" style="70" customWidth="1"/>
    <col min="6147" max="6147" width="35.42578125" style="70" customWidth="1"/>
    <col min="6148" max="6148" width="16.42578125" style="70" customWidth="1"/>
    <col min="6149" max="6149" width="10.7109375" style="70" customWidth="1"/>
    <col min="6150" max="6150" width="12.42578125" style="70" customWidth="1"/>
    <col min="6151" max="6151" width="10.140625" style="70" customWidth="1"/>
    <col min="6152" max="6152" width="13.5703125" style="70" customWidth="1"/>
    <col min="6153" max="6153" width="11.5703125" style="70" customWidth="1"/>
    <col min="6154" max="6154" width="18.42578125" style="70" customWidth="1"/>
    <col min="6155" max="6155" width="27.42578125" style="70" customWidth="1"/>
    <col min="6156" max="6400" width="9.140625" style="70"/>
    <col min="6401" max="6401" width="3.7109375" style="70" customWidth="1"/>
    <col min="6402" max="6402" width="21.42578125" style="70" customWidth="1"/>
    <col min="6403" max="6403" width="35.42578125" style="70" customWidth="1"/>
    <col min="6404" max="6404" width="16.42578125" style="70" customWidth="1"/>
    <col min="6405" max="6405" width="10.7109375" style="70" customWidth="1"/>
    <col min="6406" max="6406" width="12.42578125" style="70" customWidth="1"/>
    <col min="6407" max="6407" width="10.140625" style="70" customWidth="1"/>
    <col min="6408" max="6408" width="13.5703125" style="70" customWidth="1"/>
    <col min="6409" max="6409" width="11.5703125" style="70" customWidth="1"/>
    <col min="6410" max="6410" width="18.42578125" style="70" customWidth="1"/>
    <col min="6411" max="6411" width="27.42578125" style="70" customWidth="1"/>
    <col min="6412" max="6656" width="9.140625" style="70"/>
    <col min="6657" max="6657" width="3.7109375" style="70" customWidth="1"/>
    <col min="6658" max="6658" width="21.42578125" style="70" customWidth="1"/>
    <col min="6659" max="6659" width="35.42578125" style="70" customWidth="1"/>
    <col min="6660" max="6660" width="16.42578125" style="70" customWidth="1"/>
    <col min="6661" max="6661" width="10.7109375" style="70" customWidth="1"/>
    <col min="6662" max="6662" width="12.42578125" style="70" customWidth="1"/>
    <col min="6663" max="6663" width="10.140625" style="70" customWidth="1"/>
    <col min="6664" max="6664" width="13.5703125" style="70" customWidth="1"/>
    <col min="6665" max="6665" width="11.5703125" style="70" customWidth="1"/>
    <col min="6666" max="6666" width="18.42578125" style="70" customWidth="1"/>
    <col min="6667" max="6667" width="27.42578125" style="70" customWidth="1"/>
    <col min="6668" max="6912" width="9.140625" style="70"/>
    <col min="6913" max="6913" width="3.7109375" style="70" customWidth="1"/>
    <col min="6914" max="6914" width="21.42578125" style="70" customWidth="1"/>
    <col min="6915" max="6915" width="35.42578125" style="70" customWidth="1"/>
    <col min="6916" max="6916" width="16.42578125" style="70" customWidth="1"/>
    <col min="6917" max="6917" width="10.7109375" style="70" customWidth="1"/>
    <col min="6918" max="6918" width="12.42578125" style="70" customWidth="1"/>
    <col min="6919" max="6919" width="10.140625" style="70" customWidth="1"/>
    <col min="6920" max="6920" width="13.5703125" style="70" customWidth="1"/>
    <col min="6921" max="6921" width="11.5703125" style="70" customWidth="1"/>
    <col min="6922" max="6922" width="18.42578125" style="70" customWidth="1"/>
    <col min="6923" max="6923" width="27.42578125" style="70" customWidth="1"/>
    <col min="6924" max="7168" width="9.140625" style="70"/>
    <col min="7169" max="7169" width="3.7109375" style="70" customWidth="1"/>
    <col min="7170" max="7170" width="21.42578125" style="70" customWidth="1"/>
    <col min="7171" max="7171" width="35.42578125" style="70" customWidth="1"/>
    <col min="7172" max="7172" width="16.42578125" style="70" customWidth="1"/>
    <col min="7173" max="7173" width="10.7109375" style="70" customWidth="1"/>
    <col min="7174" max="7174" width="12.42578125" style="70" customWidth="1"/>
    <col min="7175" max="7175" width="10.140625" style="70" customWidth="1"/>
    <col min="7176" max="7176" width="13.5703125" style="70" customWidth="1"/>
    <col min="7177" max="7177" width="11.5703125" style="70" customWidth="1"/>
    <col min="7178" max="7178" width="18.42578125" style="70" customWidth="1"/>
    <col min="7179" max="7179" width="27.42578125" style="70" customWidth="1"/>
    <col min="7180" max="7424" width="9.140625" style="70"/>
    <col min="7425" max="7425" width="3.7109375" style="70" customWidth="1"/>
    <col min="7426" max="7426" width="21.42578125" style="70" customWidth="1"/>
    <col min="7427" max="7427" width="35.42578125" style="70" customWidth="1"/>
    <col min="7428" max="7428" width="16.42578125" style="70" customWidth="1"/>
    <col min="7429" max="7429" width="10.7109375" style="70" customWidth="1"/>
    <col min="7430" max="7430" width="12.42578125" style="70" customWidth="1"/>
    <col min="7431" max="7431" width="10.140625" style="70" customWidth="1"/>
    <col min="7432" max="7432" width="13.5703125" style="70" customWidth="1"/>
    <col min="7433" max="7433" width="11.5703125" style="70" customWidth="1"/>
    <col min="7434" max="7434" width="18.42578125" style="70" customWidth="1"/>
    <col min="7435" max="7435" width="27.42578125" style="70" customWidth="1"/>
    <col min="7436" max="7680" width="9.140625" style="70"/>
    <col min="7681" max="7681" width="3.7109375" style="70" customWidth="1"/>
    <col min="7682" max="7682" width="21.42578125" style="70" customWidth="1"/>
    <col min="7683" max="7683" width="35.42578125" style="70" customWidth="1"/>
    <col min="7684" max="7684" width="16.42578125" style="70" customWidth="1"/>
    <col min="7685" max="7685" width="10.7109375" style="70" customWidth="1"/>
    <col min="7686" max="7686" width="12.42578125" style="70" customWidth="1"/>
    <col min="7687" max="7687" width="10.140625" style="70" customWidth="1"/>
    <col min="7688" max="7688" width="13.5703125" style="70" customWidth="1"/>
    <col min="7689" max="7689" width="11.5703125" style="70" customWidth="1"/>
    <col min="7690" max="7690" width="18.42578125" style="70" customWidth="1"/>
    <col min="7691" max="7691" width="27.42578125" style="70" customWidth="1"/>
    <col min="7692" max="7936" width="9.140625" style="70"/>
    <col min="7937" max="7937" width="3.7109375" style="70" customWidth="1"/>
    <col min="7938" max="7938" width="21.42578125" style="70" customWidth="1"/>
    <col min="7939" max="7939" width="35.42578125" style="70" customWidth="1"/>
    <col min="7940" max="7940" width="16.42578125" style="70" customWidth="1"/>
    <col min="7941" max="7941" width="10.7109375" style="70" customWidth="1"/>
    <col min="7942" max="7942" width="12.42578125" style="70" customWidth="1"/>
    <col min="7943" max="7943" width="10.140625" style="70" customWidth="1"/>
    <col min="7944" max="7944" width="13.5703125" style="70" customWidth="1"/>
    <col min="7945" max="7945" width="11.5703125" style="70" customWidth="1"/>
    <col min="7946" max="7946" width="18.42578125" style="70" customWidth="1"/>
    <col min="7947" max="7947" width="27.42578125" style="70" customWidth="1"/>
    <col min="7948" max="8192" width="9.140625" style="70"/>
    <col min="8193" max="8193" width="3.7109375" style="70" customWidth="1"/>
    <col min="8194" max="8194" width="21.42578125" style="70" customWidth="1"/>
    <col min="8195" max="8195" width="35.42578125" style="70" customWidth="1"/>
    <col min="8196" max="8196" width="16.42578125" style="70" customWidth="1"/>
    <col min="8197" max="8197" width="10.7109375" style="70" customWidth="1"/>
    <col min="8198" max="8198" width="12.42578125" style="70" customWidth="1"/>
    <col min="8199" max="8199" width="10.140625" style="70" customWidth="1"/>
    <col min="8200" max="8200" width="13.5703125" style="70" customWidth="1"/>
    <col min="8201" max="8201" width="11.5703125" style="70" customWidth="1"/>
    <col min="8202" max="8202" width="18.42578125" style="70" customWidth="1"/>
    <col min="8203" max="8203" width="27.42578125" style="70" customWidth="1"/>
    <col min="8204" max="8448" width="9.140625" style="70"/>
    <col min="8449" max="8449" width="3.7109375" style="70" customWidth="1"/>
    <col min="8450" max="8450" width="21.42578125" style="70" customWidth="1"/>
    <col min="8451" max="8451" width="35.42578125" style="70" customWidth="1"/>
    <col min="8452" max="8452" width="16.42578125" style="70" customWidth="1"/>
    <col min="8453" max="8453" width="10.7109375" style="70" customWidth="1"/>
    <col min="8454" max="8454" width="12.42578125" style="70" customWidth="1"/>
    <col min="8455" max="8455" width="10.140625" style="70" customWidth="1"/>
    <col min="8456" max="8456" width="13.5703125" style="70" customWidth="1"/>
    <col min="8457" max="8457" width="11.5703125" style="70" customWidth="1"/>
    <col min="8458" max="8458" width="18.42578125" style="70" customWidth="1"/>
    <col min="8459" max="8459" width="27.42578125" style="70" customWidth="1"/>
    <col min="8460" max="8704" width="9.140625" style="70"/>
    <col min="8705" max="8705" width="3.7109375" style="70" customWidth="1"/>
    <col min="8706" max="8706" width="21.42578125" style="70" customWidth="1"/>
    <col min="8707" max="8707" width="35.42578125" style="70" customWidth="1"/>
    <col min="8708" max="8708" width="16.42578125" style="70" customWidth="1"/>
    <col min="8709" max="8709" width="10.7109375" style="70" customWidth="1"/>
    <col min="8710" max="8710" width="12.42578125" style="70" customWidth="1"/>
    <col min="8711" max="8711" width="10.140625" style="70" customWidth="1"/>
    <col min="8712" max="8712" width="13.5703125" style="70" customWidth="1"/>
    <col min="8713" max="8713" width="11.5703125" style="70" customWidth="1"/>
    <col min="8714" max="8714" width="18.42578125" style="70" customWidth="1"/>
    <col min="8715" max="8715" width="27.42578125" style="70" customWidth="1"/>
    <col min="8716" max="8960" width="9.140625" style="70"/>
    <col min="8961" max="8961" width="3.7109375" style="70" customWidth="1"/>
    <col min="8962" max="8962" width="21.42578125" style="70" customWidth="1"/>
    <col min="8963" max="8963" width="35.42578125" style="70" customWidth="1"/>
    <col min="8964" max="8964" width="16.42578125" style="70" customWidth="1"/>
    <col min="8965" max="8965" width="10.7109375" style="70" customWidth="1"/>
    <col min="8966" max="8966" width="12.42578125" style="70" customWidth="1"/>
    <col min="8967" max="8967" width="10.140625" style="70" customWidth="1"/>
    <col min="8968" max="8968" width="13.5703125" style="70" customWidth="1"/>
    <col min="8969" max="8969" width="11.5703125" style="70" customWidth="1"/>
    <col min="8970" max="8970" width="18.42578125" style="70" customWidth="1"/>
    <col min="8971" max="8971" width="27.42578125" style="70" customWidth="1"/>
    <col min="8972" max="9216" width="9.140625" style="70"/>
    <col min="9217" max="9217" width="3.7109375" style="70" customWidth="1"/>
    <col min="9218" max="9218" width="21.42578125" style="70" customWidth="1"/>
    <col min="9219" max="9219" width="35.42578125" style="70" customWidth="1"/>
    <col min="9220" max="9220" width="16.42578125" style="70" customWidth="1"/>
    <col min="9221" max="9221" width="10.7109375" style="70" customWidth="1"/>
    <col min="9222" max="9222" width="12.42578125" style="70" customWidth="1"/>
    <col min="9223" max="9223" width="10.140625" style="70" customWidth="1"/>
    <col min="9224" max="9224" width="13.5703125" style="70" customWidth="1"/>
    <col min="9225" max="9225" width="11.5703125" style="70" customWidth="1"/>
    <col min="9226" max="9226" width="18.42578125" style="70" customWidth="1"/>
    <col min="9227" max="9227" width="27.42578125" style="70" customWidth="1"/>
    <col min="9228" max="9472" width="9.140625" style="70"/>
    <col min="9473" max="9473" width="3.7109375" style="70" customWidth="1"/>
    <col min="9474" max="9474" width="21.42578125" style="70" customWidth="1"/>
    <col min="9475" max="9475" width="35.42578125" style="70" customWidth="1"/>
    <col min="9476" max="9476" width="16.42578125" style="70" customWidth="1"/>
    <col min="9477" max="9477" width="10.7109375" style="70" customWidth="1"/>
    <col min="9478" max="9478" width="12.42578125" style="70" customWidth="1"/>
    <col min="9479" max="9479" width="10.140625" style="70" customWidth="1"/>
    <col min="9480" max="9480" width="13.5703125" style="70" customWidth="1"/>
    <col min="9481" max="9481" width="11.5703125" style="70" customWidth="1"/>
    <col min="9482" max="9482" width="18.42578125" style="70" customWidth="1"/>
    <col min="9483" max="9483" width="27.42578125" style="70" customWidth="1"/>
    <col min="9484" max="9728" width="9.140625" style="70"/>
    <col min="9729" max="9729" width="3.7109375" style="70" customWidth="1"/>
    <col min="9730" max="9730" width="21.42578125" style="70" customWidth="1"/>
    <col min="9731" max="9731" width="35.42578125" style="70" customWidth="1"/>
    <col min="9732" max="9732" width="16.42578125" style="70" customWidth="1"/>
    <col min="9733" max="9733" width="10.7109375" style="70" customWidth="1"/>
    <col min="9734" max="9734" width="12.42578125" style="70" customWidth="1"/>
    <col min="9735" max="9735" width="10.140625" style="70" customWidth="1"/>
    <col min="9736" max="9736" width="13.5703125" style="70" customWidth="1"/>
    <col min="9737" max="9737" width="11.5703125" style="70" customWidth="1"/>
    <col min="9738" max="9738" width="18.42578125" style="70" customWidth="1"/>
    <col min="9739" max="9739" width="27.42578125" style="70" customWidth="1"/>
    <col min="9740" max="9984" width="9.140625" style="70"/>
    <col min="9985" max="9985" width="3.7109375" style="70" customWidth="1"/>
    <col min="9986" max="9986" width="21.42578125" style="70" customWidth="1"/>
    <col min="9987" max="9987" width="35.42578125" style="70" customWidth="1"/>
    <col min="9988" max="9988" width="16.42578125" style="70" customWidth="1"/>
    <col min="9989" max="9989" width="10.7109375" style="70" customWidth="1"/>
    <col min="9990" max="9990" width="12.42578125" style="70" customWidth="1"/>
    <col min="9991" max="9991" width="10.140625" style="70" customWidth="1"/>
    <col min="9992" max="9992" width="13.5703125" style="70" customWidth="1"/>
    <col min="9993" max="9993" width="11.5703125" style="70" customWidth="1"/>
    <col min="9994" max="9994" width="18.42578125" style="70" customWidth="1"/>
    <col min="9995" max="9995" width="27.42578125" style="70" customWidth="1"/>
    <col min="9996" max="10240" width="9.140625" style="70"/>
    <col min="10241" max="10241" width="3.7109375" style="70" customWidth="1"/>
    <col min="10242" max="10242" width="21.42578125" style="70" customWidth="1"/>
    <col min="10243" max="10243" width="35.42578125" style="70" customWidth="1"/>
    <col min="10244" max="10244" width="16.42578125" style="70" customWidth="1"/>
    <col min="10245" max="10245" width="10.7109375" style="70" customWidth="1"/>
    <col min="10246" max="10246" width="12.42578125" style="70" customWidth="1"/>
    <col min="10247" max="10247" width="10.140625" style="70" customWidth="1"/>
    <col min="10248" max="10248" width="13.5703125" style="70" customWidth="1"/>
    <col min="10249" max="10249" width="11.5703125" style="70" customWidth="1"/>
    <col min="10250" max="10250" width="18.42578125" style="70" customWidth="1"/>
    <col min="10251" max="10251" width="27.42578125" style="70" customWidth="1"/>
    <col min="10252" max="10496" width="9.140625" style="70"/>
    <col min="10497" max="10497" width="3.7109375" style="70" customWidth="1"/>
    <col min="10498" max="10498" width="21.42578125" style="70" customWidth="1"/>
    <col min="10499" max="10499" width="35.42578125" style="70" customWidth="1"/>
    <col min="10500" max="10500" width="16.42578125" style="70" customWidth="1"/>
    <col min="10501" max="10501" width="10.7109375" style="70" customWidth="1"/>
    <col min="10502" max="10502" width="12.42578125" style="70" customWidth="1"/>
    <col min="10503" max="10503" width="10.140625" style="70" customWidth="1"/>
    <col min="10504" max="10504" width="13.5703125" style="70" customWidth="1"/>
    <col min="10505" max="10505" width="11.5703125" style="70" customWidth="1"/>
    <col min="10506" max="10506" width="18.42578125" style="70" customWidth="1"/>
    <col min="10507" max="10507" width="27.42578125" style="70" customWidth="1"/>
    <col min="10508" max="10752" width="9.140625" style="70"/>
    <col min="10753" max="10753" width="3.7109375" style="70" customWidth="1"/>
    <col min="10754" max="10754" width="21.42578125" style="70" customWidth="1"/>
    <col min="10755" max="10755" width="35.42578125" style="70" customWidth="1"/>
    <col min="10756" max="10756" width="16.42578125" style="70" customWidth="1"/>
    <col min="10757" max="10757" width="10.7109375" style="70" customWidth="1"/>
    <col min="10758" max="10758" width="12.42578125" style="70" customWidth="1"/>
    <col min="10759" max="10759" width="10.140625" style="70" customWidth="1"/>
    <col min="10760" max="10760" width="13.5703125" style="70" customWidth="1"/>
    <col min="10761" max="10761" width="11.5703125" style="70" customWidth="1"/>
    <col min="10762" max="10762" width="18.42578125" style="70" customWidth="1"/>
    <col min="10763" max="10763" width="27.42578125" style="70" customWidth="1"/>
    <col min="10764" max="11008" width="9.140625" style="70"/>
    <col min="11009" max="11009" width="3.7109375" style="70" customWidth="1"/>
    <col min="11010" max="11010" width="21.42578125" style="70" customWidth="1"/>
    <col min="11011" max="11011" width="35.42578125" style="70" customWidth="1"/>
    <col min="11012" max="11012" width="16.42578125" style="70" customWidth="1"/>
    <col min="11013" max="11013" width="10.7109375" style="70" customWidth="1"/>
    <col min="11014" max="11014" width="12.42578125" style="70" customWidth="1"/>
    <col min="11015" max="11015" width="10.140625" style="70" customWidth="1"/>
    <col min="11016" max="11016" width="13.5703125" style="70" customWidth="1"/>
    <col min="11017" max="11017" width="11.5703125" style="70" customWidth="1"/>
    <col min="11018" max="11018" width="18.42578125" style="70" customWidth="1"/>
    <col min="11019" max="11019" width="27.42578125" style="70" customWidth="1"/>
    <col min="11020" max="11264" width="9.140625" style="70"/>
    <col min="11265" max="11265" width="3.7109375" style="70" customWidth="1"/>
    <col min="11266" max="11266" width="21.42578125" style="70" customWidth="1"/>
    <col min="11267" max="11267" width="35.42578125" style="70" customWidth="1"/>
    <col min="11268" max="11268" width="16.42578125" style="70" customWidth="1"/>
    <col min="11269" max="11269" width="10.7109375" style="70" customWidth="1"/>
    <col min="11270" max="11270" width="12.42578125" style="70" customWidth="1"/>
    <col min="11271" max="11271" width="10.140625" style="70" customWidth="1"/>
    <col min="11272" max="11272" width="13.5703125" style="70" customWidth="1"/>
    <col min="11273" max="11273" width="11.5703125" style="70" customWidth="1"/>
    <col min="11274" max="11274" width="18.42578125" style="70" customWidth="1"/>
    <col min="11275" max="11275" width="27.42578125" style="70" customWidth="1"/>
    <col min="11276" max="11520" width="9.140625" style="70"/>
    <col min="11521" max="11521" width="3.7109375" style="70" customWidth="1"/>
    <col min="11522" max="11522" width="21.42578125" style="70" customWidth="1"/>
    <col min="11523" max="11523" width="35.42578125" style="70" customWidth="1"/>
    <col min="11524" max="11524" width="16.42578125" style="70" customWidth="1"/>
    <col min="11525" max="11525" width="10.7109375" style="70" customWidth="1"/>
    <col min="11526" max="11526" width="12.42578125" style="70" customWidth="1"/>
    <col min="11527" max="11527" width="10.140625" style="70" customWidth="1"/>
    <col min="11528" max="11528" width="13.5703125" style="70" customWidth="1"/>
    <col min="11529" max="11529" width="11.5703125" style="70" customWidth="1"/>
    <col min="11530" max="11530" width="18.42578125" style="70" customWidth="1"/>
    <col min="11531" max="11531" width="27.42578125" style="70" customWidth="1"/>
    <col min="11532" max="11776" width="9.140625" style="70"/>
    <col min="11777" max="11777" width="3.7109375" style="70" customWidth="1"/>
    <col min="11778" max="11778" width="21.42578125" style="70" customWidth="1"/>
    <col min="11779" max="11779" width="35.42578125" style="70" customWidth="1"/>
    <col min="11780" max="11780" width="16.42578125" style="70" customWidth="1"/>
    <col min="11781" max="11781" width="10.7109375" style="70" customWidth="1"/>
    <col min="11782" max="11782" width="12.42578125" style="70" customWidth="1"/>
    <col min="11783" max="11783" width="10.140625" style="70" customWidth="1"/>
    <col min="11784" max="11784" width="13.5703125" style="70" customWidth="1"/>
    <col min="11785" max="11785" width="11.5703125" style="70" customWidth="1"/>
    <col min="11786" max="11786" width="18.42578125" style="70" customWidth="1"/>
    <col min="11787" max="11787" width="27.42578125" style="70" customWidth="1"/>
    <col min="11788" max="12032" width="9.140625" style="70"/>
    <col min="12033" max="12033" width="3.7109375" style="70" customWidth="1"/>
    <col min="12034" max="12034" width="21.42578125" style="70" customWidth="1"/>
    <col min="12035" max="12035" width="35.42578125" style="70" customWidth="1"/>
    <col min="12036" max="12036" width="16.42578125" style="70" customWidth="1"/>
    <col min="12037" max="12037" width="10.7109375" style="70" customWidth="1"/>
    <col min="12038" max="12038" width="12.42578125" style="70" customWidth="1"/>
    <col min="12039" max="12039" width="10.140625" style="70" customWidth="1"/>
    <col min="12040" max="12040" width="13.5703125" style="70" customWidth="1"/>
    <col min="12041" max="12041" width="11.5703125" style="70" customWidth="1"/>
    <col min="12042" max="12042" width="18.42578125" style="70" customWidth="1"/>
    <col min="12043" max="12043" width="27.42578125" style="70" customWidth="1"/>
    <col min="12044" max="12288" width="9.140625" style="70"/>
    <col min="12289" max="12289" width="3.7109375" style="70" customWidth="1"/>
    <col min="12290" max="12290" width="21.42578125" style="70" customWidth="1"/>
    <col min="12291" max="12291" width="35.42578125" style="70" customWidth="1"/>
    <col min="12292" max="12292" width="16.42578125" style="70" customWidth="1"/>
    <col min="12293" max="12293" width="10.7109375" style="70" customWidth="1"/>
    <col min="12294" max="12294" width="12.42578125" style="70" customWidth="1"/>
    <col min="12295" max="12295" width="10.140625" style="70" customWidth="1"/>
    <col min="12296" max="12296" width="13.5703125" style="70" customWidth="1"/>
    <col min="12297" max="12297" width="11.5703125" style="70" customWidth="1"/>
    <col min="12298" max="12298" width="18.42578125" style="70" customWidth="1"/>
    <col min="12299" max="12299" width="27.42578125" style="70" customWidth="1"/>
    <col min="12300" max="12544" width="9.140625" style="70"/>
    <col min="12545" max="12545" width="3.7109375" style="70" customWidth="1"/>
    <col min="12546" max="12546" width="21.42578125" style="70" customWidth="1"/>
    <col min="12547" max="12547" width="35.42578125" style="70" customWidth="1"/>
    <col min="12548" max="12548" width="16.42578125" style="70" customWidth="1"/>
    <col min="12549" max="12549" width="10.7109375" style="70" customWidth="1"/>
    <col min="12550" max="12550" width="12.42578125" style="70" customWidth="1"/>
    <col min="12551" max="12551" width="10.140625" style="70" customWidth="1"/>
    <col min="12552" max="12552" width="13.5703125" style="70" customWidth="1"/>
    <col min="12553" max="12553" width="11.5703125" style="70" customWidth="1"/>
    <col min="12554" max="12554" width="18.42578125" style="70" customWidth="1"/>
    <col min="12555" max="12555" width="27.42578125" style="70" customWidth="1"/>
    <col min="12556" max="12800" width="9.140625" style="70"/>
    <col min="12801" max="12801" width="3.7109375" style="70" customWidth="1"/>
    <col min="12802" max="12802" width="21.42578125" style="70" customWidth="1"/>
    <col min="12803" max="12803" width="35.42578125" style="70" customWidth="1"/>
    <col min="12804" max="12804" width="16.42578125" style="70" customWidth="1"/>
    <col min="12805" max="12805" width="10.7109375" style="70" customWidth="1"/>
    <col min="12806" max="12806" width="12.42578125" style="70" customWidth="1"/>
    <col min="12807" max="12807" width="10.140625" style="70" customWidth="1"/>
    <col min="12808" max="12808" width="13.5703125" style="70" customWidth="1"/>
    <col min="12809" max="12809" width="11.5703125" style="70" customWidth="1"/>
    <col min="12810" max="12810" width="18.42578125" style="70" customWidth="1"/>
    <col min="12811" max="12811" width="27.42578125" style="70" customWidth="1"/>
    <col min="12812" max="13056" width="9.140625" style="70"/>
    <col min="13057" max="13057" width="3.7109375" style="70" customWidth="1"/>
    <col min="13058" max="13058" width="21.42578125" style="70" customWidth="1"/>
    <col min="13059" max="13059" width="35.42578125" style="70" customWidth="1"/>
    <col min="13060" max="13060" width="16.42578125" style="70" customWidth="1"/>
    <col min="13061" max="13061" width="10.7109375" style="70" customWidth="1"/>
    <col min="13062" max="13062" width="12.42578125" style="70" customWidth="1"/>
    <col min="13063" max="13063" width="10.140625" style="70" customWidth="1"/>
    <col min="13064" max="13064" width="13.5703125" style="70" customWidth="1"/>
    <col min="13065" max="13065" width="11.5703125" style="70" customWidth="1"/>
    <col min="13066" max="13066" width="18.42578125" style="70" customWidth="1"/>
    <col min="13067" max="13067" width="27.42578125" style="70" customWidth="1"/>
    <col min="13068" max="13312" width="9.140625" style="70"/>
    <col min="13313" max="13313" width="3.7109375" style="70" customWidth="1"/>
    <col min="13314" max="13314" width="21.42578125" style="70" customWidth="1"/>
    <col min="13315" max="13315" width="35.42578125" style="70" customWidth="1"/>
    <col min="13316" max="13316" width="16.42578125" style="70" customWidth="1"/>
    <col min="13317" max="13317" width="10.7109375" style="70" customWidth="1"/>
    <col min="13318" max="13318" width="12.42578125" style="70" customWidth="1"/>
    <col min="13319" max="13319" width="10.140625" style="70" customWidth="1"/>
    <col min="13320" max="13320" width="13.5703125" style="70" customWidth="1"/>
    <col min="13321" max="13321" width="11.5703125" style="70" customWidth="1"/>
    <col min="13322" max="13322" width="18.42578125" style="70" customWidth="1"/>
    <col min="13323" max="13323" width="27.42578125" style="70" customWidth="1"/>
    <col min="13324" max="13568" width="9.140625" style="70"/>
    <col min="13569" max="13569" width="3.7109375" style="70" customWidth="1"/>
    <col min="13570" max="13570" width="21.42578125" style="70" customWidth="1"/>
    <col min="13571" max="13571" width="35.42578125" style="70" customWidth="1"/>
    <col min="13572" max="13572" width="16.42578125" style="70" customWidth="1"/>
    <col min="13573" max="13573" width="10.7109375" style="70" customWidth="1"/>
    <col min="13574" max="13574" width="12.42578125" style="70" customWidth="1"/>
    <col min="13575" max="13575" width="10.140625" style="70" customWidth="1"/>
    <col min="13576" max="13576" width="13.5703125" style="70" customWidth="1"/>
    <col min="13577" max="13577" width="11.5703125" style="70" customWidth="1"/>
    <col min="13578" max="13578" width="18.42578125" style="70" customWidth="1"/>
    <col min="13579" max="13579" width="27.42578125" style="70" customWidth="1"/>
    <col min="13580" max="13824" width="9.140625" style="70"/>
    <col min="13825" max="13825" width="3.7109375" style="70" customWidth="1"/>
    <col min="13826" max="13826" width="21.42578125" style="70" customWidth="1"/>
    <col min="13827" max="13827" width="35.42578125" style="70" customWidth="1"/>
    <col min="13828" max="13828" width="16.42578125" style="70" customWidth="1"/>
    <col min="13829" max="13829" width="10.7109375" style="70" customWidth="1"/>
    <col min="13830" max="13830" width="12.42578125" style="70" customWidth="1"/>
    <col min="13831" max="13831" width="10.140625" style="70" customWidth="1"/>
    <col min="13832" max="13832" width="13.5703125" style="70" customWidth="1"/>
    <col min="13833" max="13833" width="11.5703125" style="70" customWidth="1"/>
    <col min="13834" max="13834" width="18.42578125" style="70" customWidth="1"/>
    <col min="13835" max="13835" width="27.42578125" style="70" customWidth="1"/>
    <col min="13836" max="14080" width="9.140625" style="70"/>
    <col min="14081" max="14081" width="3.7109375" style="70" customWidth="1"/>
    <col min="14082" max="14082" width="21.42578125" style="70" customWidth="1"/>
    <col min="14083" max="14083" width="35.42578125" style="70" customWidth="1"/>
    <col min="14084" max="14084" width="16.42578125" style="70" customWidth="1"/>
    <col min="14085" max="14085" width="10.7109375" style="70" customWidth="1"/>
    <col min="14086" max="14086" width="12.42578125" style="70" customWidth="1"/>
    <col min="14087" max="14087" width="10.140625" style="70" customWidth="1"/>
    <col min="14088" max="14088" width="13.5703125" style="70" customWidth="1"/>
    <col min="14089" max="14089" width="11.5703125" style="70" customWidth="1"/>
    <col min="14090" max="14090" width="18.42578125" style="70" customWidth="1"/>
    <col min="14091" max="14091" width="27.42578125" style="70" customWidth="1"/>
    <col min="14092" max="14336" width="9.140625" style="70"/>
    <col min="14337" max="14337" width="3.7109375" style="70" customWidth="1"/>
    <col min="14338" max="14338" width="21.42578125" style="70" customWidth="1"/>
    <col min="14339" max="14339" width="35.42578125" style="70" customWidth="1"/>
    <col min="14340" max="14340" width="16.42578125" style="70" customWidth="1"/>
    <col min="14341" max="14341" width="10.7109375" style="70" customWidth="1"/>
    <col min="14342" max="14342" width="12.42578125" style="70" customWidth="1"/>
    <col min="14343" max="14343" width="10.140625" style="70" customWidth="1"/>
    <col min="14344" max="14344" width="13.5703125" style="70" customWidth="1"/>
    <col min="14345" max="14345" width="11.5703125" style="70" customWidth="1"/>
    <col min="14346" max="14346" width="18.42578125" style="70" customWidth="1"/>
    <col min="14347" max="14347" width="27.42578125" style="70" customWidth="1"/>
    <col min="14348" max="14592" width="9.140625" style="70"/>
    <col min="14593" max="14593" width="3.7109375" style="70" customWidth="1"/>
    <col min="14594" max="14594" width="21.42578125" style="70" customWidth="1"/>
    <col min="14595" max="14595" width="35.42578125" style="70" customWidth="1"/>
    <col min="14596" max="14596" width="16.42578125" style="70" customWidth="1"/>
    <col min="14597" max="14597" width="10.7109375" style="70" customWidth="1"/>
    <col min="14598" max="14598" width="12.42578125" style="70" customWidth="1"/>
    <col min="14599" max="14599" width="10.140625" style="70" customWidth="1"/>
    <col min="14600" max="14600" width="13.5703125" style="70" customWidth="1"/>
    <col min="14601" max="14601" width="11.5703125" style="70" customWidth="1"/>
    <col min="14602" max="14602" width="18.42578125" style="70" customWidth="1"/>
    <col min="14603" max="14603" width="27.42578125" style="70" customWidth="1"/>
    <col min="14604" max="14848" width="9.140625" style="70"/>
    <col min="14849" max="14849" width="3.7109375" style="70" customWidth="1"/>
    <col min="14850" max="14850" width="21.42578125" style="70" customWidth="1"/>
    <col min="14851" max="14851" width="35.42578125" style="70" customWidth="1"/>
    <col min="14852" max="14852" width="16.42578125" style="70" customWidth="1"/>
    <col min="14853" max="14853" width="10.7109375" style="70" customWidth="1"/>
    <col min="14854" max="14854" width="12.42578125" style="70" customWidth="1"/>
    <col min="14855" max="14855" width="10.140625" style="70" customWidth="1"/>
    <col min="14856" max="14856" width="13.5703125" style="70" customWidth="1"/>
    <col min="14857" max="14857" width="11.5703125" style="70" customWidth="1"/>
    <col min="14858" max="14858" width="18.42578125" style="70" customWidth="1"/>
    <col min="14859" max="14859" width="27.42578125" style="70" customWidth="1"/>
    <col min="14860" max="15104" width="9.140625" style="70"/>
    <col min="15105" max="15105" width="3.7109375" style="70" customWidth="1"/>
    <col min="15106" max="15106" width="21.42578125" style="70" customWidth="1"/>
    <col min="15107" max="15107" width="35.42578125" style="70" customWidth="1"/>
    <col min="15108" max="15108" width="16.42578125" style="70" customWidth="1"/>
    <col min="15109" max="15109" width="10.7109375" style="70" customWidth="1"/>
    <col min="15110" max="15110" width="12.42578125" style="70" customWidth="1"/>
    <col min="15111" max="15111" width="10.140625" style="70" customWidth="1"/>
    <col min="15112" max="15112" width="13.5703125" style="70" customWidth="1"/>
    <col min="15113" max="15113" width="11.5703125" style="70" customWidth="1"/>
    <col min="15114" max="15114" width="18.42578125" style="70" customWidth="1"/>
    <col min="15115" max="15115" width="27.42578125" style="70" customWidth="1"/>
    <col min="15116" max="15360" width="9.140625" style="70"/>
    <col min="15361" max="15361" width="3.7109375" style="70" customWidth="1"/>
    <col min="15362" max="15362" width="21.42578125" style="70" customWidth="1"/>
    <col min="15363" max="15363" width="35.42578125" style="70" customWidth="1"/>
    <col min="15364" max="15364" width="16.42578125" style="70" customWidth="1"/>
    <col min="15365" max="15365" width="10.7109375" style="70" customWidth="1"/>
    <col min="15366" max="15366" width="12.42578125" style="70" customWidth="1"/>
    <col min="15367" max="15367" width="10.140625" style="70" customWidth="1"/>
    <col min="15368" max="15368" width="13.5703125" style="70" customWidth="1"/>
    <col min="15369" max="15369" width="11.5703125" style="70" customWidth="1"/>
    <col min="15370" max="15370" width="18.42578125" style="70" customWidth="1"/>
    <col min="15371" max="15371" width="27.42578125" style="70" customWidth="1"/>
    <col min="15372" max="15616" width="9.140625" style="70"/>
    <col min="15617" max="15617" width="3.7109375" style="70" customWidth="1"/>
    <col min="15618" max="15618" width="21.42578125" style="70" customWidth="1"/>
    <col min="15619" max="15619" width="35.42578125" style="70" customWidth="1"/>
    <col min="15620" max="15620" width="16.42578125" style="70" customWidth="1"/>
    <col min="15621" max="15621" width="10.7109375" style="70" customWidth="1"/>
    <col min="15622" max="15622" width="12.42578125" style="70" customWidth="1"/>
    <col min="15623" max="15623" width="10.140625" style="70" customWidth="1"/>
    <col min="15624" max="15624" width="13.5703125" style="70" customWidth="1"/>
    <col min="15625" max="15625" width="11.5703125" style="70" customWidth="1"/>
    <col min="15626" max="15626" width="18.42578125" style="70" customWidth="1"/>
    <col min="15627" max="15627" width="27.42578125" style="70" customWidth="1"/>
    <col min="15628" max="15872" width="9.140625" style="70"/>
    <col min="15873" max="15873" width="3.7109375" style="70" customWidth="1"/>
    <col min="15874" max="15874" width="21.42578125" style="70" customWidth="1"/>
    <col min="15875" max="15875" width="35.42578125" style="70" customWidth="1"/>
    <col min="15876" max="15876" width="16.42578125" style="70" customWidth="1"/>
    <col min="15877" max="15877" width="10.7109375" style="70" customWidth="1"/>
    <col min="15878" max="15878" width="12.42578125" style="70" customWidth="1"/>
    <col min="15879" max="15879" width="10.140625" style="70" customWidth="1"/>
    <col min="15880" max="15880" width="13.5703125" style="70" customWidth="1"/>
    <col min="15881" max="15881" width="11.5703125" style="70" customWidth="1"/>
    <col min="15882" max="15882" width="18.42578125" style="70" customWidth="1"/>
    <col min="15883" max="15883" width="27.42578125" style="70" customWidth="1"/>
    <col min="15884" max="16128" width="9.140625" style="70"/>
    <col min="16129" max="16129" width="3.7109375" style="70" customWidth="1"/>
    <col min="16130" max="16130" width="21.42578125" style="70" customWidth="1"/>
    <col min="16131" max="16131" width="35.42578125" style="70" customWidth="1"/>
    <col min="16132" max="16132" width="16.42578125" style="70" customWidth="1"/>
    <col min="16133" max="16133" width="10.7109375" style="70" customWidth="1"/>
    <col min="16134" max="16134" width="12.42578125" style="70" customWidth="1"/>
    <col min="16135" max="16135" width="10.140625" style="70" customWidth="1"/>
    <col min="16136" max="16136" width="13.5703125" style="70" customWidth="1"/>
    <col min="16137" max="16137" width="11.5703125" style="70" customWidth="1"/>
    <col min="16138" max="16138" width="18.42578125" style="70" customWidth="1"/>
    <col min="16139" max="16139" width="27.42578125" style="70" customWidth="1"/>
    <col min="16140" max="16384" width="9.140625" style="70"/>
  </cols>
  <sheetData>
    <row r="1" spans="1:11" x14ac:dyDescent="0.25">
      <c r="K1" s="70" t="s">
        <v>881</v>
      </c>
    </row>
    <row r="2" spans="1:11" ht="54.75" customHeight="1" x14ac:dyDescent="0.25">
      <c r="A2" s="485" t="s">
        <v>144</v>
      </c>
      <c r="B2" s="485"/>
      <c r="C2" s="485"/>
      <c r="D2" s="485"/>
      <c r="E2" s="485"/>
      <c r="F2" s="485"/>
      <c r="G2" s="485"/>
      <c r="H2" s="485"/>
      <c r="I2" s="485"/>
      <c r="J2" s="485"/>
      <c r="K2" s="485"/>
    </row>
    <row r="3" spans="1:11" ht="6" customHeight="1" x14ac:dyDescent="0.25">
      <c r="A3" s="71"/>
      <c r="B3" s="71"/>
      <c r="C3" s="72"/>
      <c r="D3" s="71"/>
      <c r="E3" s="71"/>
      <c r="F3" s="71"/>
      <c r="G3" s="71"/>
      <c r="H3" s="71"/>
      <c r="I3" s="71"/>
      <c r="J3" s="71"/>
      <c r="K3" s="71"/>
    </row>
    <row r="4" spans="1:11" s="73" customFormat="1" ht="33" customHeight="1" x14ac:dyDescent="0.2">
      <c r="A4" s="486" t="s">
        <v>145</v>
      </c>
      <c r="B4" s="486" t="s">
        <v>146</v>
      </c>
      <c r="C4" s="487" t="s">
        <v>147</v>
      </c>
      <c r="D4" s="486" t="s">
        <v>148</v>
      </c>
      <c r="E4" s="486" t="s">
        <v>149</v>
      </c>
      <c r="F4" s="486"/>
      <c r="G4" s="486"/>
      <c r="H4" s="486"/>
      <c r="I4" s="486" t="s">
        <v>150</v>
      </c>
      <c r="J4" s="486" t="s">
        <v>151</v>
      </c>
      <c r="K4" s="486" t="s">
        <v>152</v>
      </c>
    </row>
    <row r="5" spans="1:11" s="73" customFormat="1" ht="70.5" customHeight="1" x14ac:dyDescent="0.2">
      <c r="A5" s="486"/>
      <c r="B5" s="486"/>
      <c r="C5" s="487"/>
      <c r="D5" s="486"/>
      <c r="E5" s="74" t="s">
        <v>153</v>
      </c>
      <c r="F5" s="74" t="s">
        <v>154</v>
      </c>
      <c r="G5" s="74" t="s">
        <v>155</v>
      </c>
      <c r="H5" s="74" t="s">
        <v>156</v>
      </c>
      <c r="I5" s="486"/>
      <c r="J5" s="486"/>
      <c r="K5" s="486"/>
    </row>
    <row r="6" spans="1:11" s="77" customFormat="1" ht="17.25" customHeight="1" x14ac:dyDescent="0.2">
      <c r="A6" s="75">
        <v>1</v>
      </c>
      <c r="B6" s="75">
        <v>2</v>
      </c>
      <c r="C6" s="290">
        <v>3</v>
      </c>
      <c r="D6" s="76">
        <v>4</v>
      </c>
      <c r="E6" s="76">
        <v>5</v>
      </c>
      <c r="F6" s="76">
        <v>6</v>
      </c>
      <c r="G6" s="76">
        <v>7</v>
      </c>
      <c r="H6" s="76">
        <v>8</v>
      </c>
      <c r="I6" s="76">
        <v>9</v>
      </c>
      <c r="J6" s="76">
        <v>10</v>
      </c>
      <c r="K6" s="76">
        <v>11</v>
      </c>
    </row>
    <row r="7" spans="1:11" s="77" customFormat="1" ht="17.25" customHeight="1" x14ac:dyDescent="0.2">
      <c r="A7" s="480">
        <v>1</v>
      </c>
      <c r="B7" s="434" t="s">
        <v>157</v>
      </c>
      <c r="C7" s="482" t="s">
        <v>6</v>
      </c>
      <c r="D7" s="482"/>
      <c r="E7" s="482"/>
      <c r="F7" s="482"/>
      <c r="G7" s="482"/>
      <c r="H7" s="482"/>
      <c r="I7" s="482"/>
      <c r="J7" s="482"/>
      <c r="K7" s="482"/>
    </row>
    <row r="8" spans="1:11" s="77" customFormat="1" ht="184.5" customHeight="1" x14ac:dyDescent="0.25">
      <c r="A8" s="480"/>
      <c r="B8" s="434"/>
      <c r="C8" s="78" t="s">
        <v>158</v>
      </c>
      <c r="D8" s="283">
        <f>SUM(E8:H8)</f>
        <v>973200</v>
      </c>
      <c r="E8" s="283"/>
      <c r="F8" s="283"/>
      <c r="G8" s="283"/>
      <c r="H8" s="283">
        <v>973200</v>
      </c>
      <c r="I8" s="283"/>
      <c r="J8" s="79" t="s">
        <v>159</v>
      </c>
      <c r="K8" s="79" t="s">
        <v>160</v>
      </c>
    </row>
    <row r="9" spans="1:11" s="77" customFormat="1" ht="17.25" customHeight="1" x14ac:dyDescent="0.25">
      <c r="A9" s="480"/>
      <c r="B9" s="434"/>
      <c r="C9" s="80" t="s">
        <v>161</v>
      </c>
      <c r="D9" s="81">
        <f>SUM(D7:D8)</f>
        <v>973200</v>
      </c>
      <c r="E9" s="81">
        <f>SUM(E7:E8)</f>
        <v>0</v>
      </c>
      <c r="F9" s="81">
        <f>SUM(F7:F8)</f>
        <v>0</v>
      </c>
      <c r="G9" s="81">
        <f>SUM(G7:G8)</f>
        <v>0</v>
      </c>
      <c r="H9" s="81">
        <f>SUM(H7:H8)</f>
        <v>973200</v>
      </c>
      <c r="I9" s="298" t="s">
        <v>162</v>
      </c>
      <c r="J9" s="298" t="s">
        <v>162</v>
      </c>
      <c r="K9" s="298" t="s">
        <v>162</v>
      </c>
    </row>
    <row r="10" spans="1:11" s="77" customFormat="1" ht="17.25" customHeight="1" x14ac:dyDescent="0.2">
      <c r="A10" s="480"/>
      <c r="B10" s="434"/>
      <c r="C10" s="483" t="s">
        <v>7</v>
      </c>
      <c r="D10" s="483"/>
      <c r="E10" s="483"/>
      <c r="F10" s="483"/>
      <c r="G10" s="483"/>
      <c r="H10" s="483"/>
      <c r="I10" s="483"/>
      <c r="J10" s="483"/>
      <c r="K10" s="483"/>
    </row>
    <row r="11" spans="1:11" ht="234" customHeight="1" x14ac:dyDescent="0.25">
      <c r="A11" s="480"/>
      <c r="B11" s="434"/>
      <c r="C11" s="82" t="s">
        <v>163</v>
      </c>
      <c r="D11" s="83">
        <f>SUM(E11:H11)</f>
        <v>139242</v>
      </c>
      <c r="E11" s="83"/>
      <c r="F11" s="83"/>
      <c r="G11" s="83"/>
      <c r="H11" s="83">
        <v>139242</v>
      </c>
      <c r="I11" s="84" t="s">
        <v>164</v>
      </c>
      <c r="J11" s="79" t="s">
        <v>159</v>
      </c>
      <c r="K11" s="79" t="s">
        <v>160</v>
      </c>
    </row>
    <row r="12" spans="1:11" ht="200.25" customHeight="1" x14ac:dyDescent="0.25">
      <c r="A12" s="480"/>
      <c r="B12" s="434"/>
      <c r="C12" s="82" t="s">
        <v>165</v>
      </c>
      <c r="D12" s="83">
        <f>SUM(E12:H12)</f>
        <v>1151930</v>
      </c>
      <c r="E12" s="83"/>
      <c r="F12" s="83"/>
      <c r="G12" s="83"/>
      <c r="H12" s="83">
        <v>1151930</v>
      </c>
      <c r="I12" s="84" t="s">
        <v>166</v>
      </c>
      <c r="J12" s="79" t="s">
        <v>159</v>
      </c>
      <c r="K12" s="79" t="s">
        <v>160</v>
      </c>
    </row>
    <row r="13" spans="1:11" ht="61.5" customHeight="1" x14ac:dyDescent="0.25">
      <c r="A13" s="480"/>
      <c r="B13" s="434"/>
      <c r="C13" s="301" t="s">
        <v>167</v>
      </c>
      <c r="D13" s="83">
        <f>SUM(E13:H13)</f>
        <v>12500</v>
      </c>
      <c r="E13" s="85"/>
      <c r="F13" s="85"/>
      <c r="G13" s="85"/>
      <c r="H13" s="85">
        <v>12500</v>
      </c>
      <c r="I13" s="86" t="s">
        <v>168</v>
      </c>
      <c r="J13" s="79" t="s">
        <v>169</v>
      </c>
      <c r="K13" s="87" t="s">
        <v>170</v>
      </c>
    </row>
    <row r="14" spans="1:11" x14ac:dyDescent="0.25">
      <c r="A14" s="480"/>
      <c r="B14" s="434"/>
      <c r="C14" s="80" t="s">
        <v>171</v>
      </c>
      <c r="D14" s="81">
        <f>SUM(D11:D13)</f>
        <v>1303672</v>
      </c>
      <c r="E14" s="81">
        <f>SUM(E11:E13)</f>
        <v>0</v>
      </c>
      <c r="F14" s="81">
        <f>SUM(F11:F13)</f>
        <v>0</v>
      </c>
      <c r="G14" s="81">
        <f>SUM(G11:G13)</f>
        <v>0</v>
      </c>
      <c r="H14" s="81">
        <f>SUM(H11:H13)</f>
        <v>1303672</v>
      </c>
      <c r="I14" s="298" t="s">
        <v>162</v>
      </c>
      <c r="J14" s="298" t="s">
        <v>162</v>
      </c>
      <c r="K14" s="298" t="s">
        <v>162</v>
      </c>
    </row>
    <row r="15" spans="1:11" x14ac:dyDescent="0.25">
      <c r="A15" s="480"/>
      <c r="B15" s="434"/>
      <c r="C15" s="484" t="s">
        <v>8</v>
      </c>
      <c r="D15" s="484"/>
      <c r="E15" s="484"/>
      <c r="F15" s="484"/>
      <c r="G15" s="484"/>
      <c r="H15" s="484"/>
      <c r="I15" s="484"/>
      <c r="J15" s="484"/>
      <c r="K15" s="484"/>
    </row>
    <row r="16" spans="1:11" ht="240" x14ac:dyDescent="0.25">
      <c r="A16" s="480"/>
      <c r="B16" s="434"/>
      <c r="C16" s="301" t="s">
        <v>172</v>
      </c>
      <c r="D16" s="272">
        <f>SUM(E16:H16)</f>
        <v>8500</v>
      </c>
      <c r="E16" s="272"/>
      <c r="F16" s="272"/>
      <c r="G16" s="272"/>
      <c r="H16" s="272">
        <v>8500</v>
      </c>
      <c r="I16" s="88" t="s">
        <v>164</v>
      </c>
      <c r="J16" s="79" t="s">
        <v>159</v>
      </c>
      <c r="K16" s="79" t="s">
        <v>160</v>
      </c>
    </row>
    <row r="17" spans="1:11" ht="240" x14ac:dyDescent="0.25">
      <c r="A17" s="480"/>
      <c r="B17" s="434"/>
      <c r="C17" s="82" t="s">
        <v>173</v>
      </c>
      <c r="D17" s="272">
        <f>SUM(E17:H17)</f>
        <v>157403</v>
      </c>
      <c r="E17" s="272"/>
      <c r="F17" s="272"/>
      <c r="G17" s="272"/>
      <c r="H17" s="272">
        <v>157403</v>
      </c>
      <c r="I17" s="88" t="s">
        <v>174</v>
      </c>
      <c r="J17" s="79" t="s">
        <v>159</v>
      </c>
      <c r="K17" s="79" t="s">
        <v>160</v>
      </c>
    </row>
    <row r="18" spans="1:11" ht="62.25" customHeight="1" x14ac:dyDescent="0.25">
      <c r="A18" s="480"/>
      <c r="B18" s="434"/>
      <c r="C18" s="82" t="s">
        <v>167</v>
      </c>
      <c r="D18" s="272">
        <f>SUM(E18:H18)</f>
        <v>17300</v>
      </c>
      <c r="E18" s="83"/>
      <c r="F18" s="83"/>
      <c r="G18" s="83"/>
      <c r="H18" s="83">
        <v>17300</v>
      </c>
      <c r="I18" s="89" t="s">
        <v>168</v>
      </c>
      <c r="J18" s="90" t="s">
        <v>169</v>
      </c>
      <c r="K18" s="87" t="s">
        <v>170</v>
      </c>
    </row>
    <row r="19" spans="1:11" x14ac:dyDescent="0.25">
      <c r="A19" s="480"/>
      <c r="B19" s="434"/>
      <c r="C19" s="80" t="s">
        <v>175</v>
      </c>
      <c r="D19" s="81">
        <f>SUM(E19:H19)</f>
        <v>183203</v>
      </c>
      <c r="E19" s="81"/>
      <c r="F19" s="81"/>
      <c r="G19" s="81"/>
      <c r="H19" s="81">
        <f>SUM(H16:H18)</f>
        <v>183203</v>
      </c>
      <c r="I19" s="298" t="s">
        <v>162</v>
      </c>
      <c r="J19" s="298" t="s">
        <v>162</v>
      </c>
      <c r="K19" s="298" t="s">
        <v>162</v>
      </c>
    </row>
    <row r="20" spans="1:11" x14ac:dyDescent="0.25">
      <c r="A20" s="480"/>
      <c r="B20" s="434"/>
      <c r="C20" s="484" t="s">
        <v>9</v>
      </c>
      <c r="D20" s="484"/>
      <c r="E20" s="484"/>
      <c r="F20" s="484"/>
      <c r="G20" s="484"/>
      <c r="H20" s="484"/>
      <c r="I20" s="484"/>
      <c r="J20" s="484"/>
      <c r="K20" s="484"/>
    </row>
    <row r="21" spans="1:11" x14ac:dyDescent="0.25">
      <c r="A21" s="480"/>
      <c r="B21" s="434"/>
      <c r="C21" s="91" t="s">
        <v>176</v>
      </c>
      <c r="D21" s="92"/>
      <c r="E21" s="92"/>
      <c r="F21" s="92"/>
      <c r="G21" s="92"/>
      <c r="H21" s="92"/>
      <c r="I21" s="84"/>
      <c r="J21" s="84"/>
      <c r="K21" s="84"/>
    </row>
    <row r="22" spans="1:11" x14ac:dyDescent="0.25">
      <c r="A22" s="480"/>
      <c r="B22" s="434"/>
      <c r="C22" s="91" t="s">
        <v>177</v>
      </c>
      <c r="D22" s="92"/>
      <c r="E22" s="92"/>
      <c r="F22" s="92"/>
      <c r="G22" s="92"/>
      <c r="H22" s="92"/>
      <c r="I22" s="84"/>
      <c r="J22" s="84"/>
      <c r="K22" s="84"/>
    </row>
    <row r="23" spans="1:11" x14ac:dyDescent="0.25">
      <c r="A23" s="480"/>
      <c r="B23" s="434"/>
      <c r="C23" s="93" t="s">
        <v>178</v>
      </c>
      <c r="D23" s="94">
        <f>SUM(D21:D22)</f>
        <v>0</v>
      </c>
      <c r="E23" s="94">
        <f>SUM(E21:E22)</f>
        <v>0</v>
      </c>
      <c r="F23" s="94">
        <f>SUM(F21:F22)</f>
        <v>0</v>
      </c>
      <c r="G23" s="94">
        <f>SUM(G21:G22)</f>
        <v>0</v>
      </c>
      <c r="H23" s="94">
        <f>SUM(H21:H22)</f>
        <v>0</v>
      </c>
      <c r="I23" s="92" t="s">
        <v>162</v>
      </c>
      <c r="J23" s="92" t="s">
        <v>162</v>
      </c>
      <c r="K23" s="92" t="s">
        <v>162</v>
      </c>
    </row>
    <row r="24" spans="1:11" x14ac:dyDescent="0.25">
      <c r="A24" s="480"/>
      <c r="B24" s="434"/>
      <c r="C24" s="433" t="s">
        <v>10</v>
      </c>
      <c r="D24" s="433"/>
      <c r="E24" s="433"/>
      <c r="F24" s="433"/>
      <c r="G24" s="433"/>
      <c r="H24" s="433"/>
      <c r="I24" s="433"/>
      <c r="J24" s="433"/>
      <c r="K24" s="433"/>
    </row>
    <row r="25" spans="1:11" x14ac:dyDescent="0.25">
      <c r="A25" s="480"/>
      <c r="B25" s="434"/>
      <c r="C25" s="91" t="s">
        <v>179</v>
      </c>
      <c r="D25" s="92"/>
      <c r="E25" s="92"/>
      <c r="F25" s="92"/>
      <c r="G25" s="92"/>
      <c r="H25" s="92"/>
      <c r="I25" s="84"/>
      <c r="J25" s="84"/>
      <c r="K25" s="84"/>
    </row>
    <row r="26" spans="1:11" x14ac:dyDescent="0.25">
      <c r="A26" s="480"/>
      <c r="B26" s="434"/>
      <c r="C26" s="91" t="s">
        <v>176</v>
      </c>
      <c r="D26" s="92"/>
      <c r="E26" s="92"/>
      <c r="F26" s="92"/>
      <c r="G26" s="92"/>
      <c r="H26" s="92"/>
      <c r="I26" s="84"/>
      <c r="J26" s="84"/>
      <c r="K26" s="84"/>
    </row>
    <row r="27" spans="1:11" x14ac:dyDescent="0.25">
      <c r="A27" s="480"/>
      <c r="B27" s="434"/>
      <c r="C27" s="91" t="s">
        <v>177</v>
      </c>
      <c r="D27" s="92"/>
      <c r="E27" s="92"/>
      <c r="F27" s="92"/>
      <c r="G27" s="92"/>
      <c r="H27" s="92"/>
      <c r="I27" s="84"/>
      <c r="J27" s="84"/>
      <c r="K27" s="84"/>
    </row>
    <row r="28" spans="1:11" x14ac:dyDescent="0.25">
      <c r="A28" s="480"/>
      <c r="B28" s="434"/>
      <c r="C28" s="93" t="s">
        <v>180</v>
      </c>
      <c r="D28" s="95"/>
      <c r="E28" s="95"/>
      <c r="F28" s="95"/>
      <c r="G28" s="95"/>
      <c r="H28" s="95"/>
      <c r="I28" s="84"/>
      <c r="J28" s="84"/>
      <c r="K28" s="84"/>
    </row>
    <row r="29" spans="1:11" ht="15.75" thickBot="1" x14ac:dyDescent="0.3">
      <c r="A29" s="481"/>
      <c r="B29" s="434"/>
      <c r="C29" s="96" t="s">
        <v>181</v>
      </c>
      <c r="D29" s="97">
        <f>D14+D19+D23+D28+D9</f>
        <v>2460075</v>
      </c>
      <c r="E29" s="97">
        <f>E14+E19+E23+E28</f>
        <v>0</v>
      </c>
      <c r="F29" s="97">
        <f>F14+F19+F23+F28</f>
        <v>0</v>
      </c>
      <c r="G29" s="97">
        <f>G14+G19+G23+G28</f>
        <v>0</v>
      </c>
      <c r="H29" s="97">
        <f>H14+H19+H23+H28+H9</f>
        <v>2460075</v>
      </c>
      <c r="I29" s="92" t="s">
        <v>162</v>
      </c>
      <c r="J29" s="92" t="s">
        <v>162</v>
      </c>
      <c r="K29" s="92" t="s">
        <v>162</v>
      </c>
    </row>
    <row r="30" spans="1:11" ht="15.75" thickTop="1" x14ac:dyDescent="0.25">
      <c r="A30" s="476">
        <v>2</v>
      </c>
      <c r="B30" s="400" t="s">
        <v>182</v>
      </c>
      <c r="C30" s="477" t="s">
        <v>7</v>
      </c>
      <c r="D30" s="477"/>
      <c r="E30" s="477"/>
      <c r="F30" s="477"/>
      <c r="G30" s="477"/>
      <c r="H30" s="477"/>
      <c r="I30" s="477"/>
      <c r="J30" s="477"/>
      <c r="K30" s="478"/>
    </row>
    <row r="31" spans="1:11" ht="150" x14ac:dyDescent="0.25">
      <c r="A31" s="397"/>
      <c r="B31" s="400"/>
      <c r="C31" s="82" t="s">
        <v>183</v>
      </c>
      <c r="D31" s="98">
        <v>65</v>
      </c>
      <c r="E31" s="99"/>
      <c r="F31" s="98">
        <v>65</v>
      </c>
      <c r="G31" s="99"/>
      <c r="H31" s="99"/>
      <c r="I31" s="100" t="s">
        <v>164</v>
      </c>
      <c r="J31" s="79" t="s">
        <v>184</v>
      </c>
      <c r="K31" s="100" t="s">
        <v>185</v>
      </c>
    </row>
    <row r="32" spans="1:11" ht="150" x14ac:dyDescent="0.25">
      <c r="A32" s="397"/>
      <c r="B32" s="400"/>
      <c r="C32" s="82" t="s">
        <v>186</v>
      </c>
      <c r="D32" s="98">
        <v>40</v>
      </c>
      <c r="E32" s="99"/>
      <c r="F32" s="98">
        <v>40</v>
      </c>
      <c r="G32" s="99"/>
      <c r="H32" s="99"/>
      <c r="I32" s="100" t="s">
        <v>187</v>
      </c>
      <c r="J32" s="79" t="s">
        <v>184</v>
      </c>
      <c r="K32" s="100" t="s">
        <v>185</v>
      </c>
    </row>
    <row r="33" spans="1:11" ht="150" x14ac:dyDescent="0.25">
      <c r="A33" s="397"/>
      <c r="B33" s="400"/>
      <c r="C33" s="101" t="s">
        <v>188</v>
      </c>
      <c r="D33" s="102">
        <v>350</v>
      </c>
      <c r="E33" s="103"/>
      <c r="F33" s="102">
        <v>350</v>
      </c>
      <c r="G33" s="103"/>
      <c r="H33" s="103"/>
      <c r="I33" s="104" t="s">
        <v>189</v>
      </c>
      <c r="J33" s="79" t="s">
        <v>184</v>
      </c>
      <c r="K33" s="104" t="s">
        <v>190</v>
      </c>
    </row>
    <row r="34" spans="1:11" ht="15.75" x14ac:dyDescent="0.25">
      <c r="A34" s="397"/>
      <c r="B34" s="400"/>
      <c r="C34" s="93" t="s">
        <v>171</v>
      </c>
      <c r="D34" s="105">
        <f>SUM(D31:D33)</f>
        <v>455</v>
      </c>
      <c r="E34" s="105">
        <f>SUM(E31:E33)</f>
        <v>0</v>
      </c>
      <c r="F34" s="105">
        <f>SUM(F31:F33)</f>
        <v>455</v>
      </c>
      <c r="G34" s="105">
        <f>SUM(G31:G33)</f>
        <v>0</v>
      </c>
      <c r="H34" s="105">
        <f>SUM(H31:H33)</f>
        <v>0</v>
      </c>
      <c r="I34" s="293"/>
      <c r="J34" s="293"/>
      <c r="K34" s="293"/>
    </row>
    <row r="35" spans="1:11" x14ac:dyDescent="0.25">
      <c r="A35" s="397"/>
      <c r="B35" s="400"/>
      <c r="C35" s="479" t="s">
        <v>8</v>
      </c>
      <c r="D35" s="479"/>
      <c r="E35" s="479"/>
      <c r="F35" s="479"/>
      <c r="G35" s="479"/>
      <c r="H35" s="479"/>
      <c r="I35" s="479"/>
      <c r="J35" s="479"/>
      <c r="K35" s="479"/>
    </row>
    <row r="36" spans="1:11" ht="60" x14ac:dyDescent="0.25">
      <c r="A36" s="397"/>
      <c r="B36" s="400"/>
      <c r="C36" s="101" t="s">
        <v>191</v>
      </c>
      <c r="D36" s="106">
        <v>500</v>
      </c>
      <c r="E36" s="106"/>
      <c r="F36" s="106">
        <v>500</v>
      </c>
      <c r="G36" s="107"/>
      <c r="H36" s="107"/>
      <c r="I36" s="108" t="s">
        <v>189</v>
      </c>
      <c r="J36" s="280" t="s">
        <v>192</v>
      </c>
      <c r="K36" s="109" t="s">
        <v>193</v>
      </c>
    </row>
    <row r="37" spans="1:11" ht="60" x14ac:dyDescent="0.25">
      <c r="A37" s="397"/>
      <c r="B37" s="400"/>
      <c r="C37" s="82" t="s">
        <v>194</v>
      </c>
      <c r="D37" s="83">
        <v>45</v>
      </c>
      <c r="E37" s="83"/>
      <c r="F37" s="83">
        <v>45</v>
      </c>
      <c r="G37" s="110"/>
      <c r="H37" s="110"/>
      <c r="I37" s="92" t="s">
        <v>187</v>
      </c>
      <c r="J37" s="280" t="s">
        <v>192</v>
      </c>
      <c r="K37" s="280" t="s">
        <v>185</v>
      </c>
    </row>
    <row r="38" spans="1:11" x14ac:dyDescent="0.25">
      <c r="A38" s="397"/>
      <c r="B38" s="400"/>
      <c r="C38" s="93" t="s">
        <v>175</v>
      </c>
      <c r="D38" s="111">
        <f>SUM(D36:D37)</f>
        <v>545</v>
      </c>
      <c r="E38" s="111">
        <f>SUM(E36:E37)</f>
        <v>0</v>
      </c>
      <c r="F38" s="111">
        <f>SUM(F36:F37)</f>
        <v>545</v>
      </c>
      <c r="G38" s="111">
        <f>SUM(G36:G37)</f>
        <v>0</v>
      </c>
      <c r="H38" s="111">
        <f>SUM(H36:H37)</f>
        <v>0</v>
      </c>
      <c r="I38" s="92"/>
      <c r="J38" s="273"/>
      <c r="K38" s="273"/>
    </row>
    <row r="39" spans="1:11" x14ac:dyDescent="0.25">
      <c r="A39" s="397"/>
      <c r="B39" s="400"/>
      <c r="C39" s="434" t="s">
        <v>9</v>
      </c>
      <c r="D39" s="434"/>
      <c r="E39" s="434"/>
      <c r="F39" s="434"/>
      <c r="G39" s="434"/>
      <c r="H39" s="434"/>
      <c r="I39" s="434"/>
      <c r="J39" s="434"/>
      <c r="K39" s="434"/>
    </row>
    <row r="40" spans="1:11" ht="60" x14ac:dyDescent="0.25">
      <c r="A40" s="397"/>
      <c r="B40" s="400"/>
      <c r="C40" s="82" t="s">
        <v>195</v>
      </c>
      <c r="D40" s="83">
        <v>30</v>
      </c>
      <c r="E40" s="83"/>
      <c r="F40" s="83">
        <v>30</v>
      </c>
      <c r="G40" s="110"/>
      <c r="H40" s="110"/>
      <c r="I40" s="92" t="s">
        <v>164</v>
      </c>
      <c r="J40" s="280" t="s">
        <v>192</v>
      </c>
      <c r="K40" s="280" t="s">
        <v>185</v>
      </c>
    </row>
    <row r="41" spans="1:11" x14ac:dyDescent="0.25">
      <c r="A41" s="397"/>
      <c r="B41" s="400"/>
      <c r="C41" s="93" t="s">
        <v>178</v>
      </c>
      <c r="D41" s="111">
        <v>30</v>
      </c>
      <c r="E41" s="111"/>
      <c r="F41" s="111">
        <v>30</v>
      </c>
      <c r="G41" s="111"/>
      <c r="H41" s="111"/>
      <c r="I41" s="92"/>
      <c r="J41" s="273"/>
      <c r="K41" s="273"/>
    </row>
    <row r="42" spans="1:11" x14ac:dyDescent="0.25">
      <c r="A42" s="397"/>
      <c r="B42" s="400"/>
      <c r="C42" s="433" t="s">
        <v>10</v>
      </c>
      <c r="D42" s="433"/>
      <c r="E42" s="433"/>
      <c r="F42" s="433"/>
      <c r="G42" s="433"/>
      <c r="H42" s="433"/>
      <c r="I42" s="433"/>
      <c r="J42" s="433"/>
      <c r="K42" s="433"/>
    </row>
    <row r="43" spans="1:11" ht="60" x14ac:dyDescent="0.25">
      <c r="A43" s="397"/>
      <c r="B43" s="400"/>
      <c r="C43" s="82" t="s">
        <v>195</v>
      </c>
      <c r="D43" s="83">
        <v>30</v>
      </c>
      <c r="E43" s="83"/>
      <c r="F43" s="83">
        <v>30</v>
      </c>
      <c r="G43" s="110"/>
      <c r="H43" s="110"/>
      <c r="I43" s="92" t="s">
        <v>164</v>
      </c>
      <c r="J43" s="280" t="s">
        <v>192</v>
      </c>
      <c r="K43" s="280" t="s">
        <v>185</v>
      </c>
    </row>
    <row r="44" spans="1:11" x14ac:dyDescent="0.25">
      <c r="A44" s="397"/>
      <c r="B44" s="400"/>
      <c r="C44" s="93" t="s">
        <v>180</v>
      </c>
      <c r="D44" s="112">
        <v>30</v>
      </c>
      <c r="E44" s="112"/>
      <c r="F44" s="112">
        <v>30</v>
      </c>
      <c r="G44" s="112"/>
      <c r="H44" s="112"/>
      <c r="I44" s="113"/>
      <c r="J44" s="114"/>
      <c r="K44" s="114"/>
    </row>
    <row r="45" spans="1:11" x14ac:dyDescent="0.25">
      <c r="A45" s="398"/>
      <c r="B45" s="401"/>
      <c r="C45" s="96" t="s">
        <v>196</v>
      </c>
      <c r="D45" s="115">
        <f>SUM(D34+D38+D41+D44)</f>
        <v>1060</v>
      </c>
      <c r="E45" s="115">
        <f>SUM(E34+E38+E41+E44)</f>
        <v>0</v>
      </c>
      <c r="F45" s="115">
        <f>SUM(F34+F38+F41+F44)</f>
        <v>1060</v>
      </c>
      <c r="G45" s="115">
        <f>SUM(G34+G38+G41+G44)</f>
        <v>0</v>
      </c>
      <c r="H45" s="115">
        <f>SUM(H34+H38+H41+H44)</f>
        <v>0</v>
      </c>
      <c r="I45" s="279"/>
      <c r="J45" s="279"/>
      <c r="K45" s="279"/>
    </row>
    <row r="46" spans="1:11" x14ac:dyDescent="0.25">
      <c r="A46" s="396">
        <v>3</v>
      </c>
      <c r="B46" s="456" t="s">
        <v>197</v>
      </c>
      <c r="C46" s="469" t="s">
        <v>6</v>
      </c>
      <c r="D46" s="470"/>
      <c r="E46" s="470"/>
      <c r="F46" s="470"/>
      <c r="G46" s="470"/>
      <c r="H46" s="470"/>
      <c r="I46" s="470"/>
      <c r="J46" s="470"/>
      <c r="K46" s="471"/>
    </row>
    <row r="47" spans="1:11" ht="120" x14ac:dyDescent="0.25">
      <c r="A47" s="397"/>
      <c r="B47" s="457"/>
      <c r="C47" s="116" t="s">
        <v>198</v>
      </c>
      <c r="D47" s="83">
        <f>E47+F47+G47+H47</f>
        <v>1500</v>
      </c>
      <c r="E47" s="83"/>
      <c r="F47" s="83"/>
      <c r="G47" s="83"/>
      <c r="H47" s="83">
        <v>1500</v>
      </c>
      <c r="I47" s="117" t="s">
        <v>168</v>
      </c>
      <c r="J47" s="79" t="s">
        <v>199</v>
      </c>
      <c r="K47" s="79" t="s">
        <v>200</v>
      </c>
    </row>
    <row r="48" spans="1:11" ht="120" x14ac:dyDescent="0.25">
      <c r="A48" s="397"/>
      <c r="B48" s="457"/>
      <c r="C48" s="300" t="s">
        <v>201</v>
      </c>
      <c r="D48" s="83">
        <f t="shared" ref="D48:D53" si="0">E48+F48+G48+H48</f>
        <v>3000</v>
      </c>
      <c r="E48" s="83"/>
      <c r="F48" s="83"/>
      <c r="G48" s="83"/>
      <c r="H48" s="83">
        <v>3000</v>
      </c>
      <c r="I48" s="117" t="s">
        <v>168</v>
      </c>
      <c r="J48" s="79" t="s">
        <v>199</v>
      </c>
      <c r="K48" s="79" t="s">
        <v>200</v>
      </c>
    </row>
    <row r="49" spans="1:11" ht="120" x14ac:dyDescent="0.25">
      <c r="A49" s="397"/>
      <c r="B49" s="457"/>
      <c r="C49" s="300" t="s">
        <v>202</v>
      </c>
      <c r="D49" s="83">
        <f t="shared" si="0"/>
        <v>3000</v>
      </c>
      <c r="E49" s="83"/>
      <c r="F49" s="83"/>
      <c r="G49" s="83"/>
      <c r="H49" s="83">
        <v>3000</v>
      </c>
      <c r="I49" s="117" t="s">
        <v>168</v>
      </c>
      <c r="J49" s="79" t="s">
        <v>199</v>
      </c>
      <c r="K49" s="79" t="s">
        <v>200</v>
      </c>
    </row>
    <row r="50" spans="1:11" ht="120" x14ac:dyDescent="0.25">
      <c r="A50" s="397"/>
      <c r="B50" s="457"/>
      <c r="C50" s="300" t="s">
        <v>203</v>
      </c>
      <c r="D50" s="83">
        <f t="shared" si="0"/>
        <v>35000</v>
      </c>
      <c r="E50" s="83"/>
      <c r="F50" s="83"/>
      <c r="G50" s="83"/>
      <c r="H50" s="83">
        <v>35000</v>
      </c>
      <c r="I50" s="117" t="s">
        <v>168</v>
      </c>
      <c r="J50" s="79" t="s">
        <v>199</v>
      </c>
      <c r="K50" s="79" t="s">
        <v>200</v>
      </c>
    </row>
    <row r="51" spans="1:11" ht="120" x14ac:dyDescent="0.25">
      <c r="A51" s="397"/>
      <c r="B51" s="457"/>
      <c r="C51" s="300" t="s">
        <v>204</v>
      </c>
      <c r="D51" s="83">
        <f t="shared" si="0"/>
        <v>2500</v>
      </c>
      <c r="E51" s="83"/>
      <c r="F51" s="83"/>
      <c r="G51" s="83"/>
      <c r="H51" s="83">
        <v>2500</v>
      </c>
      <c r="I51" s="117" t="s">
        <v>168</v>
      </c>
      <c r="J51" s="79" t="s">
        <v>199</v>
      </c>
      <c r="K51" s="79" t="s">
        <v>200</v>
      </c>
    </row>
    <row r="52" spans="1:11" ht="120" x14ac:dyDescent="0.25">
      <c r="A52" s="397"/>
      <c r="B52" s="457"/>
      <c r="C52" s="300" t="s">
        <v>205</v>
      </c>
      <c r="D52" s="83">
        <f t="shared" si="0"/>
        <v>10000</v>
      </c>
      <c r="E52" s="83"/>
      <c r="F52" s="83"/>
      <c r="G52" s="83"/>
      <c r="H52" s="83">
        <v>10000</v>
      </c>
      <c r="I52" s="117" t="s">
        <v>206</v>
      </c>
      <c r="J52" s="79" t="s">
        <v>199</v>
      </c>
      <c r="K52" s="79" t="s">
        <v>200</v>
      </c>
    </row>
    <row r="53" spans="1:11" ht="120" x14ac:dyDescent="0.25">
      <c r="A53" s="397"/>
      <c r="B53" s="457"/>
      <c r="C53" s="300" t="s">
        <v>207</v>
      </c>
      <c r="D53" s="83">
        <f t="shared" si="0"/>
        <v>1000</v>
      </c>
      <c r="E53" s="83"/>
      <c r="F53" s="83"/>
      <c r="G53" s="83"/>
      <c r="H53" s="83">
        <v>1000</v>
      </c>
      <c r="I53" s="117" t="s">
        <v>208</v>
      </c>
      <c r="J53" s="79" t="s">
        <v>199</v>
      </c>
      <c r="K53" s="79" t="s">
        <v>200</v>
      </c>
    </row>
    <row r="54" spans="1:11" ht="195" x14ac:dyDescent="0.25">
      <c r="A54" s="397"/>
      <c r="B54" s="457"/>
      <c r="C54" s="300" t="s">
        <v>209</v>
      </c>
      <c r="D54" s="106">
        <f>E54+F54+G54+H54</f>
        <v>1612</v>
      </c>
      <c r="E54" s="153">
        <v>612</v>
      </c>
      <c r="F54" s="153">
        <v>288</v>
      </c>
      <c r="G54" s="702"/>
      <c r="H54" s="702">
        <v>712</v>
      </c>
      <c r="I54" s="117" t="s">
        <v>210</v>
      </c>
      <c r="J54" s="79" t="s">
        <v>211</v>
      </c>
      <c r="K54" s="79" t="s">
        <v>212</v>
      </c>
    </row>
    <row r="55" spans="1:11" x14ac:dyDescent="0.25">
      <c r="A55" s="397"/>
      <c r="B55" s="457"/>
      <c r="C55" s="118" t="s">
        <v>213</v>
      </c>
      <c r="D55" s="111">
        <f>SUM(D47:D54)</f>
        <v>57612</v>
      </c>
      <c r="E55" s="111">
        <f>SUM(E47:E54)</f>
        <v>612</v>
      </c>
      <c r="F55" s="111">
        <f>SUM(F47:F54)</f>
        <v>288</v>
      </c>
      <c r="G55" s="111">
        <f>SUM(G47:G54)</f>
        <v>0</v>
      </c>
      <c r="H55" s="111">
        <f>SUM(H47:H54)</f>
        <v>56712</v>
      </c>
      <c r="I55" s="92" t="s">
        <v>162</v>
      </c>
      <c r="J55" s="92" t="s">
        <v>162</v>
      </c>
      <c r="K55" s="92" t="s">
        <v>162</v>
      </c>
    </row>
    <row r="56" spans="1:11" ht="15" customHeight="1" x14ac:dyDescent="0.25">
      <c r="A56" s="397"/>
      <c r="B56" s="457"/>
      <c r="C56" s="472" t="s">
        <v>7</v>
      </c>
      <c r="D56" s="472"/>
      <c r="E56" s="472"/>
      <c r="F56" s="472"/>
      <c r="G56" s="472"/>
      <c r="H56" s="472"/>
      <c r="I56" s="472"/>
      <c r="J56" s="472"/>
      <c r="K56" s="473"/>
    </row>
    <row r="57" spans="1:11" ht="144" customHeight="1" x14ac:dyDescent="0.25">
      <c r="A57" s="397"/>
      <c r="B57" s="457"/>
      <c r="C57" s="116" t="s">
        <v>198</v>
      </c>
      <c r="D57" s="83">
        <f>E57+F57+G57+H57</f>
        <v>2925</v>
      </c>
      <c r="E57" s="83"/>
      <c r="F57" s="83"/>
      <c r="G57" s="83"/>
      <c r="H57" s="83">
        <v>2925</v>
      </c>
      <c r="I57" s="117" t="s">
        <v>168</v>
      </c>
      <c r="J57" s="79" t="s">
        <v>199</v>
      </c>
      <c r="K57" s="79" t="s">
        <v>200</v>
      </c>
    </row>
    <row r="58" spans="1:11" ht="144.75" customHeight="1" x14ac:dyDescent="0.25">
      <c r="A58" s="397"/>
      <c r="B58" s="457"/>
      <c r="C58" s="300" t="s">
        <v>201</v>
      </c>
      <c r="D58" s="83">
        <f t="shared" ref="D58:D64" si="1">E58+F58+G58+H58</f>
        <v>10800</v>
      </c>
      <c r="E58" s="83"/>
      <c r="F58" s="83"/>
      <c r="G58" s="83"/>
      <c r="H58" s="83">
        <v>10800</v>
      </c>
      <c r="I58" s="117" t="s">
        <v>168</v>
      </c>
      <c r="J58" s="79" t="s">
        <v>199</v>
      </c>
      <c r="K58" s="79" t="s">
        <v>200</v>
      </c>
    </row>
    <row r="59" spans="1:11" ht="120" x14ac:dyDescent="0.25">
      <c r="A59" s="397"/>
      <c r="B59" s="457"/>
      <c r="C59" s="300" t="s">
        <v>202</v>
      </c>
      <c r="D59" s="83">
        <f t="shared" si="1"/>
        <v>12300</v>
      </c>
      <c r="E59" s="83"/>
      <c r="F59" s="83"/>
      <c r="G59" s="83"/>
      <c r="H59" s="83">
        <v>12300</v>
      </c>
      <c r="I59" s="117" t="s">
        <v>168</v>
      </c>
      <c r="J59" s="79" t="s">
        <v>199</v>
      </c>
      <c r="K59" s="79" t="s">
        <v>200</v>
      </c>
    </row>
    <row r="60" spans="1:11" ht="120" x14ac:dyDescent="0.25">
      <c r="A60" s="397"/>
      <c r="B60" s="457"/>
      <c r="C60" s="300" t="s">
        <v>203</v>
      </c>
      <c r="D60" s="83">
        <f t="shared" si="1"/>
        <v>75600</v>
      </c>
      <c r="E60" s="83"/>
      <c r="F60" s="83"/>
      <c r="G60" s="83"/>
      <c r="H60" s="83">
        <v>75600</v>
      </c>
      <c r="I60" s="117" t="s">
        <v>168</v>
      </c>
      <c r="J60" s="79" t="s">
        <v>199</v>
      </c>
      <c r="K60" s="79" t="s">
        <v>200</v>
      </c>
    </row>
    <row r="61" spans="1:11" ht="120" x14ac:dyDescent="0.25">
      <c r="A61" s="397"/>
      <c r="B61" s="457"/>
      <c r="C61" s="300" t="s">
        <v>204</v>
      </c>
      <c r="D61" s="83">
        <f t="shared" si="1"/>
        <v>4750</v>
      </c>
      <c r="E61" s="83"/>
      <c r="F61" s="83"/>
      <c r="G61" s="83"/>
      <c r="H61" s="83">
        <v>4750</v>
      </c>
      <c r="I61" s="117" t="s">
        <v>168</v>
      </c>
      <c r="J61" s="79" t="s">
        <v>199</v>
      </c>
      <c r="K61" s="79" t="s">
        <v>200</v>
      </c>
    </row>
    <row r="62" spans="1:11" ht="120" x14ac:dyDescent="0.25">
      <c r="A62" s="397"/>
      <c r="B62" s="457"/>
      <c r="C62" s="300" t="s">
        <v>205</v>
      </c>
      <c r="D62" s="83">
        <f t="shared" si="1"/>
        <v>27000</v>
      </c>
      <c r="E62" s="83"/>
      <c r="F62" s="83"/>
      <c r="G62" s="83"/>
      <c r="H62" s="83">
        <v>27000</v>
      </c>
      <c r="I62" s="117" t="s">
        <v>206</v>
      </c>
      <c r="J62" s="79" t="s">
        <v>199</v>
      </c>
      <c r="K62" s="79" t="s">
        <v>200</v>
      </c>
    </row>
    <row r="63" spans="1:11" ht="120" x14ac:dyDescent="0.25">
      <c r="A63" s="397"/>
      <c r="B63" s="457"/>
      <c r="C63" s="300" t="s">
        <v>207</v>
      </c>
      <c r="D63" s="83">
        <f t="shared" si="1"/>
        <v>3300</v>
      </c>
      <c r="E63" s="83"/>
      <c r="F63" s="83"/>
      <c r="G63" s="83"/>
      <c r="H63" s="83">
        <v>3300</v>
      </c>
      <c r="I63" s="117" t="s">
        <v>208</v>
      </c>
      <c r="J63" s="79" t="s">
        <v>199</v>
      </c>
      <c r="K63" s="79" t="s">
        <v>200</v>
      </c>
    </row>
    <row r="64" spans="1:11" ht="210" x14ac:dyDescent="0.25">
      <c r="A64" s="397"/>
      <c r="B64" s="457"/>
      <c r="C64" s="300" t="s">
        <v>214</v>
      </c>
      <c r="D64" s="83">
        <f t="shared" si="1"/>
        <v>2000</v>
      </c>
      <c r="E64" s="83">
        <v>600</v>
      </c>
      <c r="F64" s="83">
        <v>600</v>
      </c>
      <c r="G64" s="119"/>
      <c r="H64" s="119">
        <v>800</v>
      </c>
      <c r="I64" s="117" t="s">
        <v>215</v>
      </c>
      <c r="J64" s="79" t="s">
        <v>199</v>
      </c>
      <c r="K64" s="79" t="s">
        <v>216</v>
      </c>
    </row>
    <row r="65" spans="1:11" ht="195" x14ac:dyDescent="0.25">
      <c r="A65" s="397"/>
      <c r="B65" s="457"/>
      <c r="C65" s="300" t="s">
        <v>217</v>
      </c>
      <c r="D65" s="83">
        <f>E65+F65+G65+H65</f>
        <v>2000</v>
      </c>
      <c r="E65" s="120">
        <v>1530</v>
      </c>
      <c r="F65" s="120">
        <v>270</v>
      </c>
      <c r="G65" s="119"/>
      <c r="H65" s="119">
        <v>200</v>
      </c>
      <c r="I65" s="117" t="s">
        <v>210</v>
      </c>
      <c r="J65" s="79" t="s">
        <v>211</v>
      </c>
      <c r="K65" s="79" t="s">
        <v>212</v>
      </c>
    </row>
    <row r="66" spans="1:11" ht="120" x14ac:dyDescent="0.25">
      <c r="A66" s="397"/>
      <c r="B66" s="457"/>
      <c r="C66" s="300" t="s">
        <v>218</v>
      </c>
      <c r="D66" s="83">
        <f>E66+F66+G66+H66</f>
        <v>2000</v>
      </c>
      <c r="E66" s="83"/>
      <c r="F66" s="83"/>
      <c r="G66" s="119"/>
      <c r="H66" s="119">
        <v>2000</v>
      </c>
      <c r="I66" s="117" t="s">
        <v>208</v>
      </c>
      <c r="J66" s="79" t="s">
        <v>199</v>
      </c>
      <c r="K66" s="79" t="s">
        <v>200</v>
      </c>
    </row>
    <row r="67" spans="1:11" ht="120" x14ac:dyDescent="0.25">
      <c r="A67" s="397"/>
      <c r="B67" s="457"/>
      <c r="C67" s="121" t="s">
        <v>219</v>
      </c>
      <c r="D67" s="83">
        <v>500</v>
      </c>
      <c r="E67" s="83"/>
      <c r="F67" s="83"/>
      <c r="G67" s="119"/>
      <c r="H67" s="119">
        <v>500</v>
      </c>
      <c r="I67" s="122" t="s">
        <v>187</v>
      </c>
      <c r="J67" s="79" t="s">
        <v>220</v>
      </c>
      <c r="K67" s="123" t="s">
        <v>221</v>
      </c>
    </row>
    <row r="68" spans="1:11" x14ac:dyDescent="0.25">
      <c r="A68" s="397"/>
      <c r="B68" s="457"/>
      <c r="C68" s="118" t="s">
        <v>222</v>
      </c>
      <c r="D68" s="111">
        <f>SUM(D57:D67)</f>
        <v>143175</v>
      </c>
      <c r="E68" s="111">
        <f>SUM(E57:E67)</f>
        <v>2130</v>
      </c>
      <c r="F68" s="111">
        <f>SUM(F57:F67)</f>
        <v>870</v>
      </c>
      <c r="G68" s="111">
        <f>SUM(G57:G67)</f>
        <v>0</v>
      </c>
      <c r="H68" s="111">
        <f>SUM(H57:H67)</f>
        <v>140175</v>
      </c>
      <c r="I68" s="92" t="s">
        <v>162</v>
      </c>
      <c r="J68" s="92" t="s">
        <v>162</v>
      </c>
      <c r="K68" s="92" t="s">
        <v>162</v>
      </c>
    </row>
    <row r="69" spans="1:11" x14ac:dyDescent="0.25">
      <c r="A69" s="397"/>
      <c r="B69" s="457"/>
      <c r="C69" s="417" t="s">
        <v>8</v>
      </c>
      <c r="D69" s="433"/>
      <c r="E69" s="433"/>
      <c r="F69" s="433"/>
      <c r="G69" s="433"/>
      <c r="H69" s="433"/>
      <c r="I69" s="433"/>
      <c r="J69" s="433"/>
      <c r="K69" s="474"/>
    </row>
    <row r="70" spans="1:11" ht="120" x14ac:dyDescent="0.25">
      <c r="A70" s="397"/>
      <c r="B70" s="457"/>
      <c r="C70" s="116" t="s">
        <v>198</v>
      </c>
      <c r="D70" s="83">
        <f t="shared" ref="D70:D77" si="2">E70+F70+G70+H70</f>
        <v>3450</v>
      </c>
      <c r="E70" s="83"/>
      <c r="F70" s="83"/>
      <c r="G70" s="83"/>
      <c r="H70" s="83">
        <v>3450</v>
      </c>
      <c r="I70" s="117" t="s">
        <v>168</v>
      </c>
      <c r="J70" s="79" t="s">
        <v>199</v>
      </c>
      <c r="K70" s="79" t="s">
        <v>200</v>
      </c>
    </row>
    <row r="71" spans="1:11" ht="120" x14ac:dyDescent="0.25">
      <c r="A71" s="397"/>
      <c r="B71" s="457"/>
      <c r="C71" s="300" t="s">
        <v>201</v>
      </c>
      <c r="D71" s="83">
        <f t="shared" si="2"/>
        <v>12240</v>
      </c>
      <c r="E71" s="83"/>
      <c r="F71" s="83"/>
      <c r="G71" s="83"/>
      <c r="H71" s="83">
        <v>12240</v>
      </c>
      <c r="I71" s="117" t="s">
        <v>168</v>
      </c>
      <c r="J71" s="79" t="s">
        <v>199</v>
      </c>
      <c r="K71" s="79" t="s">
        <v>200</v>
      </c>
    </row>
    <row r="72" spans="1:11" ht="120" x14ac:dyDescent="0.25">
      <c r="A72" s="397"/>
      <c r="B72" s="457"/>
      <c r="C72" s="300" t="s">
        <v>202</v>
      </c>
      <c r="D72" s="83">
        <f t="shared" si="2"/>
        <v>13000</v>
      </c>
      <c r="E72" s="83"/>
      <c r="F72" s="83"/>
      <c r="G72" s="83"/>
      <c r="H72" s="83">
        <v>13000</v>
      </c>
      <c r="I72" s="117" t="s">
        <v>168</v>
      </c>
      <c r="J72" s="79" t="s">
        <v>199</v>
      </c>
      <c r="K72" s="79" t="s">
        <v>200</v>
      </c>
    </row>
    <row r="73" spans="1:11" ht="120" x14ac:dyDescent="0.25">
      <c r="A73" s="397"/>
      <c r="B73" s="457"/>
      <c r="C73" s="300" t="s">
        <v>203</v>
      </c>
      <c r="D73" s="83">
        <f t="shared" si="2"/>
        <v>83160</v>
      </c>
      <c r="E73" s="83"/>
      <c r="F73" s="83"/>
      <c r="G73" s="83"/>
      <c r="H73" s="83">
        <v>83160</v>
      </c>
      <c r="I73" s="117" t="s">
        <v>168</v>
      </c>
      <c r="J73" s="79" t="s">
        <v>199</v>
      </c>
      <c r="K73" s="79" t="s">
        <v>200</v>
      </c>
    </row>
    <row r="74" spans="1:11" ht="120" x14ac:dyDescent="0.25">
      <c r="A74" s="397"/>
      <c r="B74" s="457"/>
      <c r="C74" s="300" t="s">
        <v>204</v>
      </c>
      <c r="D74" s="83">
        <f t="shared" si="2"/>
        <v>4845</v>
      </c>
      <c r="E74" s="83"/>
      <c r="F74" s="83"/>
      <c r="G74" s="83"/>
      <c r="H74" s="83">
        <v>4845</v>
      </c>
      <c r="I74" s="117" t="s">
        <v>168</v>
      </c>
      <c r="J74" s="79" t="s">
        <v>199</v>
      </c>
      <c r="K74" s="79" t="s">
        <v>200</v>
      </c>
    </row>
    <row r="75" spans="1:11" ht="120" x14ac:dyDescent="0.25">
      <c r="A75" s="397"/>
      <c r="B75" s="457"/>
      <c r="C75" s="300" t="s">
        <v>205</v>
      </c>
      <c r="D75" s="83">
        <f t="shared" si="2"/>
        <v>45000</v>
      </c>
      <c r="E75" s="83"/>
      <c r="F75" s="83"/>
      <c r="G75" s="83"/>
      <c r="H75" s="83">
        <v>45000</v>
      </c>
      <c r="I75" s="117" t="s">
        <v>168</v>
      </c>
      <c r="J75" s="79" t="s">
        <v>199</v>
      </c>
      <c r="K75" s="79" t="s">
        <v>200</v>
      </c>
    </row>
    <row r="76" spans="1:11" ht="120" x14ac:dyDescent="0.25">
      <c r="A76" s="397"/>
      <c r="B76" s="457"/>
      <c r="C76" s="300" t="s">
        <v>207</v>
      </c>
      <c r="D76" s="83">
        <f t="shared" si="2"/>
        <v>4600</v>
      </c>
      <c r="E76" s="83"/>
      <c r="F76" s="83"/>
      <c r="G76" s="83"/>
      <c r="H76" s="83">
        <v>4600</v>
      </c>
      <c r="I76" s="117" t="s">
        <v>210</v>
      </c>
      <c r="J76" s="79" t="s">
        <v>199</v>
      </c>
      <c r="K76" s="79" t="s">
        <v>200</v>
      </c>
    </row>
    <row r="77" spans="1:11" ht="218.25" customHeight="1" x14ac:dyDescent="0.25">
      <c r="A77" s="397"/>
      <c r="B77" s="457"/>
      <c r="C77" s="300" t="s">
        <v>214</v>
      </c>
      <c r="D77" s="83">
        <f t="shared" si="2"/>
        <v>3000</v>
      </c>
      <c r="E77" s="83">
        <v>900</v>
      </c>
      <c r="F77" s="83">
        <v>900</v>
      </c>
      <c r="G77" s="83"/>
      <c r="H77" s="83">
        <v>1200</v>
      </c>
      <c r="I77" s="117" t="s">
        <v>168</v>
      </c>
      <c r="J77" s="79" t="s">
        <v>199</v>
      </c>
      <c r="K77" s="79" t="s">
        <v>223</v>
      </c>
    </row>
    <row r="78" spans="1:11" ht="180" x14ac:dyDescent="0.25">
      <c r="A78" s="397"/>
      <c r="B78" s="457"/>
      <c r="C78" s="300" t="s">
        <v>217</v>
      </c>
      <c r="D78" s="83">
        <f>E78+F78+G78+H78</f>
        <v>2000</v>
      </c>
      <c r="E78" s="83">
        <v>1530</v>
      </c>
      <c r="F78" s="83">
        <v>270</v>
      </c>
      <c r="G78" s="83"/>
      <c r="H78" s="83">
        <v>200</v>
      </c>
      <c r="I78" s="117" t="s">
        <v>210</v>
      </c>
      <c r="J78" s="79" t="s">
        <v>211</v>
      </c>
      <c r="K78" s="79" t="s">
        <v>224</v>
      </c>
    </row>
    <row r="79" spans="1:11" ht="120" x14ac:dyDescent="0.25">
      <c r="A79" s="397"/>
      <c r="B79" s="457"/>
      <c r="C79" s="300" t="s">
        <v>218</v>
      </c>
      <c r="D79" s="83">
        <f>E79+F79+G79+H79</f>
        <v>2200</v>
      </c>
      <c r="E79" s="83"/>
      <c r="F79" s="83"/>
      <c r="G79" s="83"/>
      <c r="H79" s="83">
        <v>2200</v>
      </c>
      <c r="I79" s="117" t="s">
        <v>208</v>
      </c>
      <c r="J79" s="79" t="s">
        <v>199</v>
      </c>
      <c r="K79" s="79" t="s">
        <v>200</v>
      </c>
    </row>
    <row r="80" spans="1:11" ht="120" x14ac:dyDescent="0.25">
      <c r="A80" s="397"/>
      <c r="B80" s="457"/>
      <c r="C80" s="121" t="s">
        <v>225</v>
      </c>
      <c r="D80" s="83">
        <v>2000</v>
      </c>
      <c r="E80" s="83"/>
      <c r="F80" s="83"/>
      <c r="G80" s="83"/>
      <c r="H80" s="83">
        <v>2000</v>
      </c>
      <c r="I80" s="122" t="s">
        <v>187</v>
      </c>
      <c r="J80" s="79" t="s">
        <v>220</v>
      </c>
      <c r="K80" s="79" t="s">
        <v>200</v>
      </c>
    </row>
    <row r="81" spans="1:11" x14ac:dyDescent="0.25">
      <c r="A81" s="397"/>
      <c r="B81" s="457"/>
      <c r="C81" s="118" t="s">
        <v>175</v>
      </c>
      <c r="D81" s="111">
        <f>SUM(D70:D80)</f>
        <v>175495</v>
      </c>
      <c r="E81" s="111">
        <f>SUM(E70:E80)</f>
        <v>2430</v>
      </c>
      <c r="F81" s="111">
        <f>SUM(F70:F80)</f>
        <v>1170</v>
      </c>
      <c r="G81" s="111">
        <f>SUM(G70:G80)</f>
        <v>0</v>
      </c>
      <c r="H81" s="111">
        <f>SUM(H70:H80)</f>
        <v>171895</v>
      </c>
      <c r="I81" s="92" t="s">
        <v>162</v>
      </c>
      <c r="J81" s="92" t="s">
        <v>162</v>
      </c>
      <c r="K81" s="92" t="s">
        <v>162</v>
      </c>
    </row>
    <row r="82" spans="1:11" x14ac:dyDescent="0.25">
      <c r="A82" s="397"/>
      <c r="B82" s="457"/>
      <c r="C82" s="415" t="s">
        <v>9</v>
      </c>
      <c r="D82" s="416"/>
      <c r="E82" s="416"/>
      <c r="F82" s="416"/>
      <c r="G82" s="416"/>
      <c r="H82" s="416"/>
      <c r="I82" s="416"/>
      <c r="J82" s="416"/>
      <c r="K82" s="475"/>
    </row>
    <row r="83" spans="1:11" ht="120" x14ac:dyDescent="0.25">
      <c r="A83" s="397"/>
      <c r="B83" s="457"/>
      <c r="C83" s="116" t="s">
        <v>198</v>
      </c>
      <c r="D83" s="83">
        <f t="shared" ref="D83:D90" si="3">E83+F83+G83+H83</f>
        <v>4050</v>
      </c>
      <c r="E83" s="83"/>
      <c r="F83" s="83"/>
      <c r="G83" s="83"/>
      <c r="H83" s="83">
        <v>4050</v>
      </c>
      <c r="I83" s="122" t="s">
        <v>168</v>
      </c>
      <c r="J83" s="79" t="s">
        <v>199</v>
      </c>
      <c r="K83" s="79" t="s">
        <v>200</v>
      </c>
    </row>
    <row r="84" spans="1:11" ht="120" x14ac:dyDescent="0.25">
      <c r="A84" s="397"/>
      <c r="B84" s="457"/>
      <c r="C84" s="300" t="s">
        <v>201</v>
      </c>
      <c r="D84" s="83">
        <f t="shared" si="3"/>
        <v>13320</v>
      </c>
      <c r="E84" s="83"/>
      <c r="F84" s="83"/>
      <c r="G84" s="83"/>
      <c r="H84" s="83">
        <v>13320</v>
      </c>
      <c r="I84" s="122" t="s">
        <v>168</v>
      </c>
      <c r="J84" s="79" t="s">
        <v>199</v>
      </c>
      <c r="K84" s="79" t="s">
        <v>200</v>
      </c>
    </row>
    <row r="85" spans="1:11" ht="120" x14ac:dyDescent="0.25">
      <c r="A85" s="397"/>
      <c r="B85" s="457"/>
      <c r="C85" s="300" t="s">
        <v>202</v>
      </c>
      <c r="D85" s="83">
        <f t="shared" si="3"/>
        <v>13700</v>
      </c>
      <c r="E85" s="83"/>
      <c r="F85" s="83"/>
      <c r="G85" s="83"/>
      <c r="H85" s="83">
        <v>13700</v>
      </c>
      <c r="I85" s="122" t="s">
        <v>168</v>
      </c>
      <c r="J85" s="79" t="s">
        <v>199</v>
      </c>
      <c r="K85" s="79" t="s">
        <v>200</v>
      </c>
    </row>
    <row r="86" spans="1:11" ht="120" x14ac:dyDescent="0.25">
      <c r="A86" s="397"/>
      <c r="B86" s="457"/>
      <c r="C86" s="300" t="s">
        <v>203</v>
      </c>
      <c r="D86" s="83">
        <f t="shared" si="3"/>
        <v>91470</v>
      </c>
      <c r="E86" s="83"/>
      <c r="F86" s="83"/>
      <c r="G86" s="83"/>
      <c r="H86" s="83">
        <v>91470</v>
      </c>
      <c r="I86" s="122" t="s">
        <v>168</v>
      </c>
      <c r="J86" s="79" t="s">
        <v>199</v>
      </c>
      <c r="K86" s="79" t="s">
        <v>200</v>
      </c>
    </row>
    <row r="87" spans="1:11" ht="120" x14ac:dyDescent="0.25">
      <c r="A87" s="397"/>
      <c r="B87" s="457"/>
      <c r="C87" s="300" t="s">
        <v>204</v>
      </c>
      <c r="D87" s="83">
        <f t="shared" si="3"/>
        <v>4942</v>
      </c>
      <c r="E87" s="83"/>
      <c r="F87" s="83"/>
      <c r="G87" s="83"/>
      <c r="H87" s="83">
        <v>4942</v>
      </c>
      <c r="I87" s="122" t="s">
        <v>168</v>
      </c>
      <c r="J87" s="79" t="s">
        <v>199</v>
      </c>
      <c r="K87" s="79" t="s">
        <v>200</v>
      </c>
    </row>
    <row r="88" spans="1:11" ht="120" x14ac:dyDescent="0.25">
      <c r="A88" s="397"/>
      <c r="B88" s="457"/>
      <c r="C88" s="300" t="s">
        <v>205</v>
      </c>
      <c r="D88" s="83">
        <f t="shared" si="3"/>
        <v>56000</v>
      </c>
      <c r="E88" s="83"/>
      <c r="F88" s="83"/>
      <c r="G88" s="83"/>
      <c r="H88" s="83">
        <v>56000</v>
      </c>
      <c r="I88" s="122" t="s">
        <v>168</v>
      </c>
      <c r="J88" s="79" t="s">
        <v>199</v>
      </c>
      <c r="K88" s="79" t="s">
        <v>200</v>
      </c>
    </row>
    <row r="89" spans="1:11" ht="120" x14ac:dyDescent="0.25">
      <c r="A89" s="397"/>
      <c r="B89" s="457"/>
      <c r="C89" s="300" t="s">
        <v>207</v>
      </c>
      <c r="D89" s="83">
        <f t="shared" si="3"/>
        <v>3300</v>
      </c>
      <c r="E89" s="83"/>
      <c r="F89" s="83"/>
      <c r="G89" s="83"/>
      <c r="H89" s="83">
        <v>3300</v>
      </c>
      <c r="I89" s="117" t="s">
        <v>210</v>
      </c>
      <c r="J89" s="79" t="s">
        <v>199</v>
      </c>
      <c r="K89" s="79" t="s">
        <v>200</v>
      </c>
    </row>
    <row r="90" spans="1:11" ht="210.75" customHeight="1" x14ac:dyDescent="0.25">
      <c r="A90" s="397"/>
      <c r="B90" s="457"/>
      <c r="C90" s="300" t="s">
        <v>214</v>
      </c>
      <c r="D90" s="83">
        <f t="shared" si="3"/>
        <v>4000</v>
      </c>
      <c r="E90" s="83">
        <v>1200</v>
      </c>
      <c r="F90" s="83">
        <v>1200</v>
      </c>
      <c r="G90" s="83"/>
      <c r="H90" s="83">
        <v>1600</v>
      </c>
      <c r="I90" s="122" t="s">
        <v>168</v>
      </c>
      <c r="J90" s="79" t="s">
        <v>226</v>
      </c>
      <c r="K90" s="79" t="s">
        <v>227</v>
      </c>
    </row>
    <row r="91" spans="1:11" ht="195" x14ac:dyDescent="0.25">
      <c r="A91" s="397"/>
      <c r="B91" s="457"/>
      <c r="C91" s="300" t="s">
        <v>217</v>
      </c>
      <c r="D91" s="83">
        <f>E91+F91+G91+H91</f>
        <v>2000</v>
      </c>
      <c r="E91" s="83">
        <v>1530</v>
      </c>
      <c r="F91" s="83">
        <v>270</v>
      </c>
      <c r="G91" s="83"/>
      <c r="H91" s="83">
        <v>200</v>
      </c>
      <c r="I91" s="117" t="s">
        <v>210</v>
      </c>
      <c r="J91" s="79" t="s">
        <v>211</v>
      </c>
      <c r="K91" s="79" t="s">
        <v>228</v>
      </c>
    </row>
    <row r="92" spans="1:11" ht="120" x14ac:dyDescent="0.25">
      <c r="A92" s="397"/>
      <c r="B92" s="457"/>
      <c r="C92" s="300" t="s">
        <v>218</v>
      </c>
      <c r="D92" s="83">
        <f>E92+F92+G92+H92</f>
        <v>2300</v>
      </c>
      <c r="E92" s="83"/>
      <c r="F92" s="83"/>
      <c r="G92" s="83"/>
      <c r="H92" s="83">
        <v>2300</v>
      </c>
      <c r="I92" s="117" t="s">
        <v>210</v>
      </c>
      <c r="J92" s="79" t="s">
        <v>199</v>
      </c>
      <c r="K92" s="79" t="s">
        <v>200</v>
      </c>
    </row>
    <row r="93" spans="1:11" ht="222" customHeight="1" x14ac:dyDescent="0.25">
      <c r="A93" s="397"/>
      <c r="B93" s="457"/>
      <c r="C93" s="300" t="s">
        <v>229</v>
      </c>
      <c r="D93" s="83">
        <f>E93+F93+G93+H93</f>
        <v>15000</v>
      </c>
      <c r="E93" s="83">
        <v>4500</v>
      </c>
      <c r="F93" s="83">
        <v>4500</v>
      </c>
      <c r="G93" s="83"/>
      <c r="H93" s="83">
        <v>6000</v>
      </c>
      <c r="I93" s="117" t="s">
        <v>210</v>
      </c>
      <c r="J93" s="79" t="s">
        <v>211</v>
      </c>
      <c r="K93" s="79" t="s">
        <v>230</v>
      </c>
    </row>
    <row r="94" spans="1:11" ht="134.25" customHeight="1" x14ac:dyDescent="0.25">
      <c r="A94" s="397"/>
      <c r="B94" s="457"/>
      <c r="C94" s="121" t="s">
        <v>231</v>
      </c>
      <c r="D94" s="83">
        <v>10000</v>
      </c>
      <c r="E94" s="83"/>
      <c r="F94" s="83"/>
      <c r="G94" s="83"/>
      <c r="H94" s="83">
        <v>10000</v>
      </c>
      <c r="I94" s="122" t="s">
        <v>232</v>
      </c>
      <c r="J94" s="79" t="s">
        <v>220</v>
      </c>
      <c r="K94" s="79" t="s">
        <v>200</v>
      </c>
    </row>
    <row r="95" spans="1:11" x14ac:dyDescent="0.25">
      <c r="A95" s="397"/>
      <c r="B95" s="457"/>
      <c r="C95" s="118" t="s">
        <v>233</v>
      </c>
      <c r="D95" s="111">
        <f>SUM(D83:D94)</f>
        <v>220082</v>
      </c>
      <c r="E95" s="111">
        <f>SUM(E83:E94)</f>
        <v>7230</v>
      </c>
      <c r="F95" s="111">
        <f>SUM(F83:F94)</f>
        <v>5970</v>
      </c>
      <c r="G95" s="111">
        <f>SUM(G83:G94)</f>
        <v>0</v>
      </c>
      <c r="H95" s="111">
        <f>SUM(H83:H94)</f>
        <v>206882</v>
      </c>
      <c r="I95" s="92" t="s">
        <v>162</v>
      </c>
      <c r="J95" s="92" t="s">
        <v>162</v>
      </c>
      <c r="K95" s="92" t="s">
        <v>162</v>
      </c>
    </row>
    <row r="96" spans="1:11" x14ac:dyDescent="0.25">
      <c r="A96" s="397"/>
      <c r="B96" s="457"/>
      <c r="C96" s="415" t="s">
        <v>10</v>
      </c>
      <c r="D96" s="416"/>
      <c r="E96" s="416"/>
      <c r="F96" s="416"/>
      <c r="G96" s="416"/>
      <c r="H96" s="416"/>
      <c r="I96" s="416"/>
      <c r="J96" s="416"/>
      <c r="K96" s="475"/>
    </row>
    <row r="97" spans="1:11" ht="120" x14ac:dyDescent="0.25">
      <c r="A97" s="397"/>
      <c r="B97" s="457"/>
      <c r="C97" s="116" t="s">
        <v>198</v>
      </c>
      <c r="D97" s="83">
        <f t="shared" ref="D97:D104" si="4">E97+F97+G97+H97</f>
        <v>5925</v>
      </c>
      <c r="E97" s="110"/>
      <c r="F97" s="110"/>
      <c r="G97" s="110"/>
      <c r="H97" s="83">
        <v>5925</v>
      </c>
      <c r="I97" s="122" t="s">
        <v>168</v>
      </c>
      <c r="J97" s="79" t="s">
        <v>199</v>
      </c>
      <c r="K97" s="79" t="s">
        <v>200</v>
      </c>
    </row>
    <row r="98" spans="1:11" ht="120" x14ac:dyDescent="0.25">
      <c r="A98" s="397"/>
      <c r="B98" s="457"/>
      <c r="C98" s="300" t="s">
        <v>201</v>
      </c>
      <c r="D98" s="83">
        <f t="shared" si="4"/>
        <v>14400</v>
      </c>
      <c r="E98" s="110"/>
      <c r="F98" s="110"/>
      <c r="G98" s="110"/>
      <c r="H98" s="83">
        <v>14400</v>
      </c>
      <c r="I98" s="122" t="s">
        <v>168</v>
      </c>
      <c r="J98" s="79" t="s">
        <v>199</v>
      </c>
      <c r="K98" s="79" t="s">
        <v>200</v>
      </c>
    </row>
    <row r="99" spans="1:11" ht="120" x14ac:dyDescent="0.25">
      <c r="A99" s="397"/>
      <c r="B99" s="457"/>
      <c r="C99" s="300" t="s">
        <v>202</v>
      </c>
      <c r="D99" s="83">
        <f t="shared" si="4"/>
        <v>14100</v>
      </c>
      <c r="E99" s="110"/>
      <c r="F99" s="110"/>
      <c r="G99" s="110"/>
      <c r="H99" s="83">
        <v>14100</v>
      </c>
      <c r="I99" s="122" t="s">
        <v>168</v>
      </c>
      <c r="J99" s="79" t="s">
        <v>199</v>
      </c>
      <c r="K99" s="79" t="s">
        <v>200</v>
      </c>
    </row>
    <row r="100" spans="1:11" ht="120" x14ac:dyDescent="0.25">
      <c r="A100" s="397"/>
      <c r="B100" s="457"/>
      <c r="C100" s="300" t="s">
        <v>203</v>
      </c>
      <c r="D100" s="83">
        <f t="shared" si="4"/>
        <v>100620</v>
      </c>
      <c r="E100" s="110"/>
      <c r="F100" s="110"/>
      <c r="G100" s="110"/>
      <c r="H100" s="83">
        <v>100620</v>
      </c>
      <c r="I100" s="122" t="s">
        <v>168</v>
      </c>
      <c r="J100" s="79" t="s">
        <v>199</v>
      </c>
      <c r="K100" s="79" t="s">
        <v>200</v>
      </c>
    </row>
    <row r="101" spans="1:11" ht="120" x14ac:dyDescent="0.25">
      <c r="A101" s="397"/>
      <c r="B101" s="457"/>
      <c r="C101" s="300" t="s">
        <v>204</v>
      </c>
      <c r="D101" s="83">
        <f t="shared" si="4"/>
        <v>5041</v>
      </c>
      <c r="E101" s="110"/>
      <c r="F101" s="110"/>
      <c r="G101" s="110"/>
      <c r="H101" s="83">
        <v>5041</v>
      </c>
      <c r="I101" s="122" t="s">
        <v>168</v>
      </c>
      <c r="J101" s="79" t="s">
        <v>199</v>
      </c>
      <c r="K101" s="79" t="s">
        <v>200</v>
      </c>
    </row>
    <row r="102" spans="1:11" ht="120" x14ac:dyDescent="0.25">
      <c r="A102" s="397"/>
      <c r="B102" s="457"/>
      <c r="C102" s="300" t="s">
        <v>205</v>
      </c>
      <c r="D102" s="83">
        <f t="shared" si="4"/>
        <v>63000</v>
      </c>
      <c r="E102" s="110"/>
      <c r="F102" s="110"/>
      <c r="G102" s="110"/>
      <c r="H102" s="83">
        <v>63000</v>
      </c>
      <c r="I102" s="122" t="s">
        <v>168</v>
      </c>
      <c r="J102" s="79" t="s">
        <v>199</v>
      </c>
      <c r="K102" s="79" t="s">
        <v>200</v>
      </c>
    </row>
    <row r="103" spans="1:11" ht="120" x14ac:dyDescent="0.25">
      <c r="A103" s="397"/>
      <c r="B103" s="457"/>
      <c r="C103" s="300" t="s">
        <v>207</v>
      </c>
      <c r="D103" s="83">
        <f t="shared" si="4"/>
        <v>5600</v>
      </c>
      <c r="E103" s="110"/>
      <c r="F103" s="110"/>
      <c r="G103" s="110"/>
      <c r="H103" s="83">
        <v>5600</v>
      </c>
      <c r="I103" s="117" t="s">
        <v>210</v>
      </c>
      <c r="J103" s="79" t="s">
        <v>199</v>
      </c>
      <c r="K103" s="79" t="s">
        <v>200</v>
      </c>
    </row>
    <row r="104" spans="1:11" ht="210" x14ac:dyDescent="0.25">
      <c r="A104" s="397"/>
      <c r="B104" s="457"/>
      <c r="C104" s="300" t="s">
        <v>214</v>
      </c>
      <c r="D104" s="83">
        <f t="shared" si="4"/>
        <v>5000</v>
      </c>
      <c r="E104" s="83">
        <v>1500</v>
      </c>
      <c r="F104" s="83">
        <v>1500</v>
      </c>
      <c r="G104" s="110"/>
      <c r="H104" s="83">
        <v>2000</v>
      </c>
      <c r="I104" s="122" t="s">
        <v>10</v>
      </c>
      <c r="J104" s="79" t="s">
        <v>199</v>
      </c>
      <c r="K104" s="79" t="s">
        <v>223</v>
      </c>
    </row>
    <row r="105" spans="1:11" ht="180" x14ac:dyDescent="0.25">
      <c r="A105" s="397"/>
      <c r="B105" s="457"/>
      <c r="C105" s="300" t="s">
        <v>217</v>
      </c>
      <c r="D105" s="83">
        <f>E105+F105+G105+H105</f>
        <v>2000</v>
      </c>
      <c r="E105" s="83">
        <v>1530</v>
      </c>
      <c r="F105" s="83">
        <v>270</v>
      </c>
      <c r="G105" s="83"/>
      <c r="H105" s="83">
        <v>200</v>
      </c>
      <c r="I105" s="117" t="s">
        <v>210</v>
      </c>
      <c r="J105" s="79" t="s">
        <v>211</v>
      </c>
      <c r="K105" s="79" t="s">
        <v>234</v>
      </c>
    </row>
    <row r="106" spans="1:11" ht="120" x14ac:dyDescent="0.25">
      <c r="A106" s="397"/>
      <c r="B106" s="457"/>
      <c r="C106" s="300" t="s">
        <v>218</v>
      </c>
      <c r="D106" s="83">
        <f>E106+F106+G106+H106</f>
        <v>2500</v>
      </c>
      <c r="E106" s="110"/>
      <c r="F106" s="110"/>
      <c r="G106" s="110"/>
      <c r="H106" s="83">
        <v>2500</v>
      </c>
      <c r="I106" s="117" t="s">
        <v>210</v>
      </c>
      <c r="J106" s="79" t="s">
        <v>199</v>
      </c>
      <c r="K106" s="79" t="s">
        <v>200</v>
      </c>
    </row>
    <row r="107" spans="1:11" x14ac:dyDescent="0.25">
      <c r="A107" s="397"/>
      <c r="B107" s="457"/>
      <c r="C107" s="118" t="s">
        <v>235</v>
      </c>
      <c r="D107" s="111">
        <f>SUM(D97:D106)</f>
        <v>218186</v>
      </c>
      <c r="E107" s="111">
        <f>SUM(E97:E106)</f>
        <v>3030</v>
      </c>
      <c r="F107" s="111">
        <f>SUM(F97:F106)</f>
        <v>1770</v>
      </c>
      <c r="G107" s="111">
        <f>SUM(G97:G106)</f>
        <v>0</v>
      </c>
      <c r="H107" s="111">
        <f>SUM(H97:H106)</f>
        <v>213386</v>
      </c>
      <c r="I107" s="84"/>
      <c r="J107" s="84"/>
      <c r="K107" s="124"/>
    </row>
    <row r="108" spans="1:11" x14ac:dyDescent="0.25">
      <c r="A108" s="398"/>
      <c r="B108" s="458"/>
      <c r="C108" s="125" t="s">
        <v>236</v>
      </c>
      <c r="D108" s="126">
        <f>SUM(D68+D81+D95+D107+D55)</f>
        <v>814550</v>
      </c>
      <c r="E108" s="126">
        <f>SUM(E68+E81+E95+E107+E55)</f>
        <v>15432</v>
      </c>
      <c r="F108" s="126">
        <f>SUM(F68+F81+F95+F107+F55)</f>
        <v>10068</v>
      </c>
      <c r="G108" s="126">
        <f>SUM(G68+G81+G95+G107+G55)</f>
        <v>0</v>
      </c>
      <c r="H108" s="126">
        <f>SUM(H68+H81+H95+H107+H55)</f>
        <v>789050</v>
      </c>
      <c r="I108" s="127" t="s">
        <v>162</v>
      </c>
      <c r="J108" s="127" t="s">
        <v>162</v>
      </c>
      <c r="K108" s="127" t="s">
        <v>162</v>
      </c>
    </row>
    <row r="109" spans="1:11" x14ac:dyDescent="0.25">
      <c r="A109" s="433">
        <v>4</v>
      </c>
      <c r="B109" s="434" t="s">
        <v>237</v>
      </c>
      <c r="C109" s="405" t="s">
        <v>7</v>
      </c>
      <c r="D109" s="406"/>
      <c r="E109" s="406"/>
      <c r="F109" s="406"/>
      <c r="G109" s="406"/>
      <c r="H109" s="406"/>
      <c r="I109" s="406"/>
      <c r="J109" s="406"/>
      <c r="K109" s="128"/>
    </row>
    <row r="110" spans="1:11" ht="123.75" customHeight="1" x14ac:dyDescent="0.25">
      <c r="A110" s="433"/>
      <c r="B110" s="434"/>
      <c r="C110" s="82" t="s">
        <v>238</v>
      </c>
      <c r="D110" s="430" t="s">
        <v>239</v>
      </c>
      <c r="E110" s="432"/>
      <c r="F110" s="432"/>
      <c r="G110" s="432"/>
      <c r="H110" s="432"/>
      <c r="I110" s="432"/>
      <c r="J110" s="79" t="s">
        <v>240</v>
      </c>
      <c r="K110" s="79" t="s">
        <v>241</v>
      </c>
    </row>
    <row r="111" spans="1:11" ht="148.5" customHeight="1" x14ac:dyDescent="0.25">
      <c r="A111" s="433"/>
      <c r="B111" s="434"/>
      <c r="C111" s="82" t="s">
        <v>242</v>
      </c>
      <c r="D111" s="430" t="s">
        <v>239</v>
      </c>
      <c r="E111" s="432"/>
      <c r="F111" s="432"/>
      <c r="G111" s="432"/>
      <c r="H111" s="432"/>
      <c r="I111" s="432"/>
      <c r="J111" s="79" t="s">
        <v>243</v>
      </c>
      <c r="K111" s="79"/>
    </row>
    <row r="112" spans="1:11" ht="122.25" customHeight="1" x14ac:dyDescent="0.25">
      <c r="A112" s="433"/>
      <c r="B112" s="434"/>
      <c r="C112" s="82" t="s">
        <v>244</v>
      </c>
      <c r="D112" s="430" t="s">
        <v>239</v>
      </c>
      <c r="E112" s="432"/>
      <c r="F112" s="432"/>
      <c r="G112" s="432"/>
      <c r="H112" s="432"/>
      <c r="I112" s="432"/>
      <c r="J112" s="79" t="s">
        <v>240</v>
      </c>
      <c r="K112" s="79"/>
    </row>
    <row r="113" spans="1:11" ht="124.5" customHeight="1" x14ac:dyDescent="0.25">
      <c r="A113" s="433"/>
      <c r="B113" s="434"/>
      <c r="C113" s="82" t="s">
        <v>245</v>
      </c>
      <c r="D113" s="430" t="s">
        <v>239</v>
      </c>
      <c r="E113" s="432"/>
      <c r="F113" s="432"/>
      <c r="G113" s="432"/>
      <c r="H113" s="432"/>
      <c r="I113" s="432"/>
      <c r="J113" s="79" t="s">
        <v>240</v>
      </c>
      <c r="K113" s="79"/>
    </row>
    <row r="114" spans="1:11" ht="148.5" customHeight="1" x14ac:dyDescent="0.25">
      <c r="A114" s="433"/>
      <c r="B114" s="434"/>
      <c r="C114" s="82" t="s">
        <v>246</v>
      </c>
      <c r="D114" s="430" t="s">
        <v>239</v>
      </c>
      <c r="E114" s="432"/>
      <c r="F114" s="432"/>
      <c r="G114" s="432"/>
      <c r="H114" s="432"/>
      <c r="I114" s="432"/>
      <c r="J114" s="79" t="s">
        <v>240</v>
      </c>
      <c r="K114" s="79"/>
    </row>
    <row r="115" spans="1:11" ht="148.5" customHeight="1" x14ac:dyDescent="0.25">
      <c r="A115" s="433"/>
      <c r="B115" s="434"/>
      <c r="C115" s="82" t="s">
        <v>247</v>
      </c>
      <c r="D115" s="430" t="s">
        <v>248</v>
      </c>
      <c r="E115" s="430"/>
      <c r="F115" s="430"/>
      <c r="G115" s="430"/>
      <c r="H115" s="430"/>
      <c r="I115" s="430"/>
      <c r="J115" s="79" t="s">
        <v>240</v>
      </c>
      <c r="K115" s="79"/>
    </row>
    <row r="116" spans="1:11" ht="148.5" customHeight="1" x14ac:dyDescent="0.25">
      <c r="A116" s="433"/>
      <c r="B116" s="434"/>
      <c r="C116" s="82" t="s">
        <v>249</v>
      </c>
      <c r="D116" s="430" t="s">
        <v>239</v>
      </c>
      <c r="E116" s="432"/>
      <c r="F116" s="432"/>
      <c r="G116" s="432"/>
      <c r="H116" s="432"/>
      <c r="I116" s="432"/>
      <c r="J116" s="79" t="s">
        <v>240</v>
      </c>
      <c r="K116" s="79"/>
    </row>
    <row r="117" spans="1:11" ht="122.25" customHeight="1" x14ac:dyDescent="0.25">
      <c r="A117" s="433"/>
      <c r="B117" s="434"/>
      <c r="C117" s="82" t="s">
        <v>250</v>
      </c>
      <c r="D117" s="430" t="s">
        <v>248</v>
      </c>
      <c r="E117" s="430"/>
      <c r="F117" s="430"/>
      <c r="G117" s="430"/>
      <c r="H117" s="430"/>
      <c r="I117" s="430"/>
      <c r="J117" s="79" t="s">
        <v>240</v>
      </c>
      <c r="K117" s="79"/>
    </row>
    <row r="118" spans="1:11" ht="120.75" customHeight="1" x14ac:dyDescent="0.25">
      <c r="A118" s="433"/>
      <c r="B118" s="434"/>
      <c r="C118" s="82" t="s">
        <v>251</v>
      </c>
      <c r="D118" s="430" t="s">
        <v>248</v>
      </c>
      <c r="E118" s="430"/>
      <c r="F118" s="430"/>
      <c r="G118" s="430"/>
      <c r="H118" s="430"/>
      <c r="I118" s="430"/>
      <c r="J118" s="79" t="s">
        <v>240</v>
      </c>
      <c r="K118" s="79"/>
    </row>
    <row r="119" spans="1:11" ht="148.5" customHeight="1" x14ac:dyDescent="0.25">
      <c r="A119" s="433"/>
      <c r="B119" s="434"/>
      <c r="C119" s="82" t="s">
        <v>252</v>
      </c>
      <c r="D119" s="430" t="s">
        <v>239</v>
      </c>
      <c r="E119" s="432"/>
      <c r="F119" s="432"/>
      <c r="G119" s="432"/>
      <c r="H119" s="432"/>
      <c r="I119" s="432"/>
      <c r="J119" s="79" t="s">
        <v>240</v>
      </c>
      <c r="K119" s="79"/>
    </row>
    <row r="120" spans="1:11" ht="20.25" customHeight="1" x14ac:dyDescent="0.25">
      <c r="A120" s="397">
        <v>5</v>
      </c>
      <c r="B120" s="465" t="s">
        <v>253</v>
      </c>
      <c r="C120" s="467" t="s">
        <v>6</v>
      </c>
      <c r="D120" s="468"/>
      <c r="E120" s="468"/>
      <c r="F120" s="468"/>
      <c r="G120" s="468"/>
      <c r="H120" s="468"/>
      <c r="I120" s="468"/>
      <c r="J120" s="468"/>
      <c r="K120" s="129"/>
    </row>
    <row r="121" spans="1:11" ht="123.75" customHeight="1" x14ac:dyDescent="0.25">
      <c r="A121" s="397"/>
      <c r="B121" s="465"/>
      <c r="C121" s="82" t="s">
        <v>254</v>
      </c>
      <c r="D121" s="280">
        <f>SUM(E121:H121)</f>
        <v>1440</v>
      </c>
      <c r="E121" s="281"/>
      <c r="F121" s="281">
        <v>1440</v>
      </c>
      <c r="G121" s="281"/>
      <c r="H121" s="281"/>
      <c r="I121" s="281">
        <v>2014</v>
      </c>
      <c r="J121" s="79" t="s">
        <v>240</v>
      </c>
      <c r="K121" s="129"/>
    </row>
    <row r="122" spans="1:11" ht="127.5" customHeight="1" x14ac:dyDescent="0.25">
      <c r="A122" s="397"/>
      <c r="B122" s="465"/>
      <c r="C122" s="82" t="s">
        <v>255</v>
      </c>
      <c r="D122" s="280">
        <f>SUM(E122:H122)</f>
        <v>1700</v>
      </c>
      <c r="E122" s="281"/>
      <c r="F122" s="281">
        <v>1700</v>
      </c>
      <c r="G122" s="281"/>
      <c r="H122" s="281"/>
      <c r="I122" s="281">
        <v>2014</v>
      </c>
      <c r="J122" s="79" t="s">
        <v>240</v>
      </c>
      <c r="K122" s="129"/>
    </row>
    <row r="123" spans="1:11" ht="122.25" customHeight="1" x14ac:dyDescent="0.25">
      <c r="A123" s="397"/>
      <c r="B123" s="465"/>
      <c r="C123" s="82" t="s">
        <v>256</v>
      </c>
      <c r="D123" s="280">
        <f>SUM(E123:H123)</f>
        <v>1400</v>
      </c>
      <c r="E123" s="281"/>
      <c r="F123" s="281">
        <v>1400</v>
      </c>
      <c r="G123" s="281"/>
      <c r="H123" s="281"/>
      <c r="I123" s="281">
        <v>2014</v>
      </c>
      <c r="J123" s="79" t="s">
        <v>240</v>
      </c>
      <c r="K123" s="129"/>
    </row>
    <row r="124" spans="1:11" ht="122.25" customHeight="1" x14ac:dyDescent="0.25">
      <c r="A124" s="397"/>
      <c r="B124" s="465"/>
      <c r="C124" s="187" t="s">
        <v>257</v>
      </c>
      <c r="D124" s="703">
        <f>E124+F124+G124+H124</f>
        <v>1599.7</v>
      </c>
      <c r="E124" s="703">
        <v>504</v>
      </c>
      <c r="F124" s="703">
        <v>546</v>
      </c>
      <c r="G124" s="703">
        <v>6.2</v>
      </c>
      <c r="H124" s="703">
        <v>543.5</v>
      </c>
      <c r="I124" s="92" t="s">
        <v>258</v>
      </c>
      <c r="J124" s="79" t="s">
        <v>259</v>
      </c>
      <c r="K124" s="82" t="s">
        <v>260</v>
      </c>
    </row>
    <row r="125" spans="1:11" ht="144.75" customHeight="1" x14ac:dyDescent="0.25">
      <c r="A125" s="397"/>
      <c r="B125" s="465"/>
      <c r="C125" s="82" t="s">
        <v>261</v>
      </c>
      <c r="D125" s="280">
        <f>SUM(E125:H125)</f>
        <v>3502.5</v>
      </c>
      <c r="E125" s="281">
        <v>1000.1</v>
      </c>
      <c r="F125" s="281">
        <v>2402.3000000000002</v>
      </c>
      <c r="G125" s="281">
        <v>100.1</v>
      </c>
      <c r="H125" s="281"/>
      <c r="I125" s="281">
        <v>2014</v>
      </c>
      <c r="J125" s="130" t="s">
        <v>262</v>
      </c>
      <c r="K125" s="129"/>
    </row>
    <row r="126" spans="1:11" ht="27" customHeight="1" x14ac:dyDescent="0.25">
      <c r="A126" s="397"/>
      <c r="B126" s="465"/>
      <c r="C126" s="93" t="s">
        <v>161</v>
      </c>
      <c r="D126" s="131">
        <f>SUM(D121:D125)</f>
        <v>9642.2000000000007</v>
      </c>
      <c r="E126" s="131">
        <f>SUM(E121:E125)</f>
        <v>1504.1</v>
      </c>
      <c r="F126" s="131">
        <f>SUM(F121:F125)</f>
        <v>7488.3</v>
      </c>
      <c r="G126" s="131">
        <f>SUM(G121:G125)</f>
        <v>106.3</v>
      </c>
      <c r="H126" s="131">
        <f>SUM(H121:H125)</f>
        <v>543.5</v>
      </c>
      <c r="I126" s="132"/>
      <c r="J126" s="133"/>
      <c r="K126" s="129"/>
    </row>
    <row r="127" spans="1:11" ht="15" customHeight="1" x14ac:dyDescent="0.25">
      <c r="A127" s="397"/>
      <c r="B127" s="465"/>
      <c r="C127" s="415" t="s">
        <v>7</v>
      </c>
      <c r="D127" s="416"/>
      <c r="E127" s="416"/>
      <c r="F127" s="416"/>
      <c r="G127" s="416"/>
      <c r="H127" s="416"/>
      <c r="I127" s="416"/>
      <c r="J127" s="416"/>
      <c r="K127" s="417"/>
    </row>
    <row r="128" spans="1:11" ht="212.25" customHeight="1" x14ac:dyDescent="0.25">
      <c r="A128" s="397"/>
      <c r="B128" s="465"/>
      <c r="C128" s="82" t="s">
        <v>263</v>
      </c>
      <c r="D128" s="83">
        <v>53584</v>
      </c>
      <c r="E128" s="83">
        <v>29471.200000000001</v>
      </c>
      <c r="F128" s="83">
        <v>20361.900000000001</v>
      </c>
      <c r="G128" s="83">
        <v>3750.9</v>
      </c>
      <c r="H128" s="83"/>
      <c r="I128" s="280" t="s">
        <v>210</v>
      </c>
      <c r="J128" s="79" t="s">
        <v>264</v>
      </c>
      <c r="K128" s="280" t="s">
        <v>265</v>
      </c>
    </row>
    <row r="129" spans="1:11" ht="188.25" customHeight="1" x14ac:dyDescent="0.25">
      <c r="A129" s="397"/>
      <c r="B129" s="465"/>
      <c r="C129" s="82" t="s">
        <v>266</v>
      </c>
      <c r="D129" s="83">
        <v>37183.300000000003</v>
      </c>
      <c r="E129" s="83">
        <v>10623.8</v>
      </c>
      <c r="F129" s="83">
        <v>25497.1</v>
      </c>
      <c r="G129" s="83">
        <v>1062.4000000000001</v>
      </c>
      <c r="H129" s="83"/>
      <c r="I129" s="280" t="s">
        <v>210</v>
      </c>
      <c r="J129" s="130" t="s">
        <v>262</v>
      </c>
      <c r="K129" s="280" t="s">
        <v>267</v>
      </c>
    </row>
    <row r="130" spans="1:11" ht="100.5" customHeight="1" x14ac:dyDescent="0.25">
      <c r="A130" s="397"/>
      <c r="B130" s="465"/>
      <c r="C130" s="134" t="s">
        <v>268</v>
      </c>
      <c r="D130" s="83">
        <f t="shared" ref="D130:D136" si="5">E130+F130+G130+H130</f>
        <v>6800</v>
      </c>
      <c r="E130" s="83"/>
      <c r="F130" s="83">
        <v>6800</v>
      </c>
      <c r="G130" s="83"/>
      <c r="H130" s="83"/>
      <c r="I130" s="92" t="s">
        <v>258</v>
      </c>
      <c r="J130" s="79" t="s">
        <v>259</v>
      </c>
      <c r="K130" s="79" t="s">
        <v>269</v>
      </c>
    </row>
    <row r="131" spans="1:11" ht="105" x14ac:dyDescent="0.25">
      <c r="A131" s="397"/>
      <c r="B131" s="465"/>
      <c r="C131" s="134" t="s">
        <v>270</v>
      </c>
      <c r="D131" s="83">
        <f t="shared" si="5"/>
        <v>2900</v>
      </c>
      <c r="E131" s="83"/>
      <c r="F131" s="83">
        <v>2900</v>
      </c>
      <c r="G131" s="83"/>
      <c r="H131" s="83"/>
      <c r="I131" s="92" t="s">
        <v>258</v>
      </c>
      <c r="J131" s="79" t="s">
        <v>259</v>
      </c>
      <c r="K131" s="79" t="s">
        <v>271</v>
      </c>
    </row>
    <row r="132" spans="1:11" ht="105" x14ac:dyDescent="0.25">
      <c r="A132" s="397"/>
      <c r="B132" s="465"/>
      <c r="C132" s="134" t="s">
        <v>272</v>
      </c>
      <c r="D132" s="83">
        <f t="shared" si="5"/>
        <v>3100</v>
      </c>
      <c r="E132" s="83"/>
      <c r="F132" s="83">
        <v>3100</v>
      </c>
      <c r="G132" s="83"/>
      <c r="H132" s="83"/>
      <c r="I132" s="92" t="s">
        <v>258</v>
      </c>
      <c r="J132" s="79" t="s">
        <v>259</v>
      </c>
      <c r="K132" s="79" t="s">
        <v>273</v>
      </c>
    </row>
    <row r="133" spans="1:11" ht="105" x14ac:dyDescent="0.25">
      <c r="A133" s="397"/>
      <c r="B133" s="465"/>
      <c r="C133" s="134" t="s">
        <v>274</v>
      </c>
      <c r="D133" s="83">
        <f t="shared" si="5"/>
        <v>3200</v>
      </c>
      <c r="E133" s="83"/>
      <c r="F133" s="83">
        <v>3200</v>
      </c>
      <c r="G133" s="83"/>
      <c r="H133" s="83"/>
      <c r="I133" s="92" t="s">
        <v>258</v>
      </c>
      <c r="J133" s="79" t="s">
        <v>259</v>
      </c>
      <c r="K133" s="79" t="s">
        <v>275</v>
      </c>
    </row>
    <row r="134" spans="1:11" ht="129.75" customHeight="1" x14ac:dyDescent="0.25">
      <c r="A134" s="397"/>
      <c r="B134" s="465"/>
      <c r="C134" s="134" t="s">
        <v>276</v>
      </c>
      <c r="D134" s="83">
        <f t="shared" si="5"/>
        <v>1600</v>
      </c>
      <c r="E134" s="83">
        <v>800</v>
      </c>
      <c r="F134" s="83">
        <v>400</v>
      </c>
      <c r="G134" s="83"/>
      <c r="H134" s="83">
        <v>400</v>
      </c>
      <c r="I134" s="92" t="s">
        <v>258</v>
      </c>
      <c r="J134" s="79" t="s">
        <v>259</v>
      </c>
      <c r="K134" s="82" t="s">
        <v>277</v>
      </c>
    </row>
    <row r="135" spans="1:11" ht="120" x14ac:dyDescent="0.25">
      <c r="A135" s="397"/>
      <c r="B135" s="465"/>
      <c r="C135" s="187" t="s">
        <v>278</v>
      </c>
      <c r="D135" s="703">
        <f t="shared" si="5"/>
        <v>2757.5</v>
      </c>
      <c r="E135" s="703">
        <v>1654.5</v>
      </c>
      <c r="F135" s="703">
        <v>551.5</v>
      </c>
      <c r="G135" s="703">
        <v>551.5</v>
      </c>
      <c r="H135" s="703"/>
      <c r="I135" s="92" t="s">
        <v>258</v>
      </c>
      <c r="J135" s="79" t="s">
        <v>259</v>
      </c>
      <c r="K135" s="82" t="s">
        <v>279</v>
      </c>
    </row>
    <row r="136" spans="1:11" ht="120" x14ac:dyDescent="0.25">
      <c r="A136" s="397"/>
      <c r="B136" s="465"/>
      <c r="C136" s="187" t="s">
        <v>280</v>
      </c>
      <c r="D136" s="703">
        <f t="shared" si="5"/>
        <v>5487</v>
      </c>
      <c r="E136" s="703">
        <v>3292.2</v>
      </c>
      <c r="F136" s="703">
        <v>1097.4000000000001</v>
      </c>
      <c r="G136" s="703">
        <v>1097.4000000000001</v>
      </c>
      <c r="H136" s="703"/>
      <c r="I136" s="92" t="s">
        <v>258</v>
      </c>
      <c r="J136" s="79" t="s">
        <v>259</v>
      </c>
      <c r="K136" s="82" t="s">
        <v>260</v>
      </c>
    </row>
    <row r="137" spans="1:11" ht="120" x14ac:dyDescent="0.25">
      <c r="A137" s="397"/>
      <c r="B137" s="465"/>
      <c r="C137" s="134" t="s">
        <v>281</v>
      </c>
      <c r="D137" s="83">
        <f>E137+F137+G137+H137</f>
        <v>1800</v>
      </c>
      <c r="E137" s="83">
        <v>850</v>
      </c>
      <c r="F137" s="83">
        <v>400</v>
      </c>
      <c r="G137" s="83"/>
      <c r="H137" s="83">
        <v>550</v>
      </c>
      <c r="I137" s="92" t="s">
        <v>258</v>
      </c>
      <c r="J137" s="79" t="s">
        <v>259</v>
      </c>
      <c r="K137" s="82" t="s">
        <v>282</v>
      </c>
    </row>
    <row r="138" spans="1:11" ht="120" x14ac:dyDescent="0.25">
      <c r="A138" s="397"/>
      <c r="B138" s="465"/>
      <c r="C138" s="134" t="s">
        <v>283</v>
      </c>
      <c r="D138" s="83">
        <f>E138+F138+G138+H138</f>
        <v>900</v>
      </c>
      <c r="E138" s="83">
        <v>400</v>
      </c>
      <c r="F138" s="83">
        <v>100</v>
      </c>
      <c r="G138" s="83"/>
      <c r="H138" s="83">
        <v>400</v>
      </c>
      <c r="I138" s="92" t="s">
        <v>258</v>
      </c>
      <c r="J138" s="79" t="s">
        <v>259</v>
      </c>
      <c r="K138" s="82" t="s">
        <v>284</v>
      </c>
    </row>
    <row r="139" spans="1:11" ht="105" x14ac:dyDescent="0.25">
      <c r="A139" s="397"/>
      <c r="B139" s="465"/>
      <c r="C139" s="134" t="s">
        <v>285</v>
      </c>
      <c r="D139" s="83">
        <f>E139+F139+G139+H139</f>
        <v>3000</v>
      </c>
      <c r="E139" s="83"/>
      <c r="F139" s="83">
        <v>3000</v>
      </c>
      <c r="G139" s="83"/>
      <c r="H139" s="83"/>
      <c r="I139" s="92" t="s">
        <v>258</v>
      </c>
      <c r="J139" s="79" t="s">
        <v>259</v>
      </c>
      <c r="K139" s="79" t="s">
        <v>286</v>
      </c>
    </row>
    <row r="140" spans="1:11" ht="105" x14ac:dyDescent="0.25">
      <c r="A140" s="397"/>
      <c r="B140" s="465"/>
      <c r="C140" s="134" t="s">
        <v>287</v>
      </c>
      <c r="D140" s="83">
        <f>E140+F140+G140+H140</f>
        <v>4000</v>
      </c>
      <c r="E140" s="83"/>
      <c r="F140" s="83">
        <v>4000</v>
      </c>
      <c r="G140" s="83"/>
      <c r="H140" s="83"/>
      <c r="I140" s="92" t="s">
        <v>258</v>
      </c>
      <c r="J140" s="79" t="s">
        <v>259</v>
      </c>
      <c r="K140" s="79" t="s">
        <v>288</v>
      </c>
    </row>
    <row r="141" spans="1:11" ht="105" x14ac:dyDescent="0.25">
      <c r="A141" s="397"/>
      <c r="B141" s="465"/>
      <c r="C141" s="134" t="s">
        <v>289</v>
      </c>
      <c r="D141" s="83">
        <f>E141+F141+G141+H141</f>
        <v>4000</v>
      </c>
      <c r="E141" s="83"/>
      <c r="F141" s="83">
        <v>4000</v>
      </c>
      <c r="G141" s="83"/>
      <c r="H141" s="83"/>
      <c r="I141" s="92" t="s">
        <v>258</v>
      </c>
      <c r="J141" s="79" t="s">
        <v>259</v>
      </c>
      <c r="K141" s="79" t="s">
        <v>288</v>
      </c>
    </row>
    <row r="142" spans="1:11" x14ac:dyDescent="0.25">
      <c r="A142" s="397"/>
      <c r="B142" s="465"/>
      <c r="C142" s="135" t="s">
        <v>171</v>
      </c>
      <c r="D142" s="111">
        <f>SUM(D128:D141)</f>
        <v>130311.8</v>
      </c>
      <c r="E142" s="111">
        <f>SUM(E128:E141)</f>
        <v>47091.7</v>
      </c>
      <c r="F142" s="111">
        <f>SUM(F128:F141)</f>
        <v>75407.899999999994</v>
      </c>
      <c r="G142" s="111">
        <f>SUM(G128:G141)</f>
        <v>6462.2000000000007</v>
      </c>
      <c r="H142" s="111">
        <f>SUM(H128:H141)</f>
        <v>1350</v>
      </c>
      <c r="I142" s="84"/>
      <c r="J142" s="84"/>
      <c r="K142" s="84"/>
    </row>
    <row r="143" spans="1:11" x14ac:dyDescent="0.25">
      <c r="A143" s="397"/>
      <c r="B143" s="465"/>
      <c r="C143" s="415" t="s">
        <v>8</v>
      </c>
      <c r="D143" s="416"/>
      <c r="E143" s="416"/>
      <c r="F143" s="416"/>
      <c r="G143" s="416"/>
      <c r="H143" s="416"/>
      <c r="I143" s="416"/>
      <c r="J143" s="416"/>
      <c r="K143" s="417"/>
    </row>
    <row r="144" spans="1:11" ht="163.5" customHeight="1" x14ac:dyDescent="0.25">
      <c r="A144" s="397"/>
      <c r="B144" s="465"/>
      <c r="C144" s="82" t="s">
        <v>290</v>
      </c>
      <c r="D144" s="83">
        <v>9826</v>
      </c>
      <c r="E144" s="83">
        <v>5404.3</v>
      </c>
      <c r="F144" s="83">
        <v>3733.9</v>
      </c>
      <c r="G144" s="83">
        <v>687.8</v>
      </c>
      <c r="H144" s="83"/>
      <c r="I144" s="280" t="s">
        <v>210</v>
      </c>
      <c r="J144" s="280" t="s">
        <v>291</v>
      </c>
      <c r="K144" s="280" t="s">
        <v>265</v>
      </c>
    </row>
    <row r="145" spans="1:11" ht="105" x14ac:dyDescent="0.25">
      <c r="A145" s="397"/>
      <c r="B145" s="465"/>
      <c r="C145" s="134" t="s">
        <v>292</v>
      </c>
      <c r="D145" s="83">
        <f t="shared" ref="D145:D156" si="6">E145+F145+G145+H145</f>
        <v>1800</v>
      </c>
      <c r="E145" s="83"/>
      <c r="F145" s="83">
        <v>1800</v>
      </c>
      <c r="G145" s="83"/>
      <c r="H145" s="83"/>
      <c r="I145" s="92" t="s">
        <v>258</v>
      </c>
      <c r="J145" s="79" t="s">
        <v>259</v>
      </c>
      <c r="K145" s="79" t="s">
        <v>293</v>
      </c>
    </row>
    <row r="146" spans="1:11" ht="105" x14ac:dyDescent="0.25">
      <c r="A146" s="397"/>
      <c r="B146" s="465"/>
      <c r="C146" s="134" t="s">
        <v>294</v>
      </c>
      <c r="D146" s="83">
        <f t="shared" si="6"/>
        <v>3200</v>
      </c>
      <c r="E146" s="83"/>
      <c r="F146" s="83">
        <v>3200</v>
      </c>
      <c r="G146" s="83"/>
      <c r="H146" s="83"/>
      <c r="I146" s="92" t="s">
        <v>258</v>
      </c>
      <c r="J146" s="79" t="s">
        <v>259</v>
      </c>
      <c r="K146" s="79" t="s">
        <v>275</v>
      </c>
    </row>
    <row r="147" spans="1:11" ht="105" x14ac:dyDescent="0.25">
      <c r="A147" s="397"/>
      <c r="B147" s="465"/>
      <c r="C147" s="134" t="s">
        <v>295</v>
      </c>
      <c r="D147" s="83">
        <f t="shared" si="6"/>
        <v>2653</v>
      </c>
      <c r="E147" s="83"/>
      <c r="F147" s="83">
        <v>2653</v>
      </c>
      <c r="G147" s="83"/>
      <c r="H147" s="83"/>
      <c r="I147" s="92" t="s">
        <v>258</v>
      </c>
      <c r="J147" s="79" t="s">
        <v>259</v>
      </c>
      <c r="K147" s="79" t="s">
        <v>296</v>
      </c>
    </row>
    <row r="148" spans="1:11" ht="120" x14ac:dyDescent="0.25">
      <c r="A148" s="397"/>
      <c r="B148" s="465"/>
      <c r="C148" s="187" t="s">
        <v>297</v>
      </c>
      <c r="D148" s="703">
        <f t="shared" si="6"/>
        <v>2757.5</v>
      </c>
      <c r="E148" s="703">
        <v>1654.5</v>
      </c>
      <c r="F148" s="703">
        <v>551.5</v>
      </c>
      <c r="G148" s="703">
        <v>551.5</v>
      </c>
      <c r="H148" s="703"/>
      <c r="I148" s="92" t="s">
        <v>298</v>
      </c>
      <c r="J148" s="79" t="s">
        <v>259</v>
      </c>
      <c r="K148" s="82" t="s">
        <v>279</v>
      </c>
    </row>
    <row r="149" spans="1:11" ht="120" x14ac:dyDescent="0.25">
      <c r="A149" s="397"/>
      <c r="B149" s="465"/>
      <c r="C149" s="187" t="s">
        <v>299</v>
      </c>
      <c r="D149" s="703">
        <f t="shared" si="6"/>
        <v>8000</v>
      </c>
      <c r="E149" s="703">
        <v>4800</v>
      </c>
      <c r="F149" s="703">
        <v>1600</v>
      </c>
      <c r="G149" s="703">
        <v>1600</v>
      </c>
      <c r="H149" s="703"/>
      <c r="I149" s="92" t="s">
        <v>258</v>
      </c>
      <c r="J149" s="79" t="s">
        <v>259</v>
      </c>
      <c r="K149" s="82" t="s">
        <v>300</v>
      </c>
    </row>
    <row r="150" spans="1:11" ht="120" x14ac:dyDescent="0.25">
      <c r="A150" s="397"/>
      <c r="B150" s="465"/>
      <c r="C150" s="134" t="s">
        <v>301</v>
      </c>
      <c r="D150" s="83">
        <f t="shared" si="6"/>
        <v>2400</v>
      </c>
      <c r="E150" s="83">
        <v>1200</v>
      </c>
      <c r="F150" s="83">
        <v>500</v>
      </c>
      <c r="G150" s="83"/>
      <c r="H150" s="83">
        <v>700</v>
      </c>
      <c r="I150" s="92" t="s">
        <v>258</v>
      </c>
      <c r="J150" s="79" t="s">
        <v>259</v>
      </c>
      <c r="K150" s="82" t="s">
        <v>302</v>
      </c>
    </row>
    <row r="151" spans="1:11" ht="120" x14ac:dyDescent="0.25">
      <c r="A151" s="397"/>
      <c r="B151" s="465"/>
      <c r="C151" s="187" t="s">
        <v>303</v>
      </c>
      <c r="D151" s="703">
        <f t="shared" si="6"/>
        <v>9000</v>
      </c>
      <c r="E151" s="703">
        <v>5400</v>
      </c>
      <c r="F151" s="703">
        <v>1800</v>
      </c>
      <c r="G151" s="703">
        <v>1800</v>
      </c>
      <c r="H151" s="703"/>
      <c r="I151" s="92" t="s">
        <v>258</v>
      </c>
      <c r="J151" s="79" t="s">
        <v>259</v>
      </c>
      <c r="K151" s="82" t="s">
        <v>304</v>
      </c>
    </row>
    <row r="152" spans="1:11" ht="120" x14ac:dyDescent="0.25">
      <c r="A152" s="397"/>
      <c r="B152" s="465"/>
      <c r="C152" s="134" t="s">
        <v>305</v>
      </c>
      <c r="D152" s="83">
        <f t="shared" si="6"/>
        <v>1800</v>
      </c>
      <c r="E152" s="83">
        <v>850</v>
      </c>
      <c r="F152" s="83">
        <v>400</v>
      </c>
      <c r="G152" s="83"/>
      <c r="H152" s="83">
        <v>550</v>
      </c>
      <c r="I152" s="92" t="s">
        <v>258</v>
      </c>
      <c r="J152" s="79" t="s">
        <v>259</v>
      </c>
      <c r="K152" s="82" t="s">
        <v>306</v>
      </c>
    </row>
    <row r="153" spans="1:11" ht="120" x14ac:dyDescent="0.25">
      <c r="A153" s="397"/>
      <c r="B153" s="465"/>
      <c r="C153" s="134" t="s">
        <v>307</v>
      </c>
      <c r="D153" s="83">
        <f t="shared" si="6"/>
        <v>100</v>
      </c>
      <c r="E153" s="83">
        <v>100</v>
      </c>
      <c r="F153" s="83"/>
      <c r="G153" s="83"/>
      <c r="H153" s="83"/>
      <c r="I153" s="92" t="s">
        <v>258</v>
      </c>
      <c r="J153" s="79" t="s">
        <v>259</v>
      </c>
      <c r="K153" s="82" t="s">
        <v>308</v>
      </c>
    </row>
    <row r="154" spans="1:11" ht="120" x14ac:dyDescent="0.25">
      <c r="A154" s="397"/>
      <c r="B154" s="465"/>
      <c r="C154" s="134" t="s">
        <v>309</v>
      </c>
      <c r="D154" s="83">
        <f t="shared" si="6"/>
        <v>1600</v>
      </c>
      <c r="E154" s="83">
        <v>800</v>
      </c>
      <c r="F154" s="83">
        <v>400</v>
      </c>
      <c r="G154" s="83"/>
      <c r="H154" s="83">
        <v>400</v>
      </c>
      <c r="I154" s="92" t="s">
        <v>258</v>
      </c>
      <c r="J154" s="79" t="s">
        <v>259</v>
      </c>
      <c r="K154" s="82" t="s">
        <v>310</v>
      </c>
    </row>
    <row r="155" spans="1:11" ht="120" x14ac:dyDescent="0.25">
      <c r="A155" s="397"/>
      <c r="B155" s="465"/>
      <c r="C155" s="134" t="s">
        <v>311</v>
      </c>
      <c r="D155" s="83">
        <f t="shared" si="6"/>
        <v>40000</v>
      </c>
      <c r="E155" s="83">
        <v>19000</v>
      </c>
      <c r="F155" s="83">
        <v>9000</v>
      </c>
      <c r="G155" s="83"/>
      <c r="H155" s="83">
        <v>12000</v>
      </c>
      <c r="I155" s="92" t="s">
        <v>258</v>
      </c>
      <c r="J155" s="79" t="s">
        <v>259</v>
      </c>
      <c r="K155" s="82" t="s">
        <v>312</v>
      </c>
    </row>
    <row r="156" spans="1:11" ht="120" x14ac:dyDescent="0.25">
      <c r="A156" s="397"/>
      <c r="B156" s="465"/>
      <c r="C156" s="134" t="s">
        <v>313</v>
      </c>
      <c r="D156" s="83">
        <f t="shared" si="6"/>
        <v>2500</v>
      </c>
      <c r="E156" s="83">
        <v>1200</v>
      </c>
      <c r="F156" s="83">
        <v>600</v>
      </c>
      <c r="G156" s="83"/>
      <c r="H156" s="83">
        <v>700</v>
      </c>
      <c r="I156" s="92" t="s">
        <v>258</v>
      </c>
      <c r="J156" s="79" t="s">
        <v>259</v>
      </c>
      <c r="K156" s="82" t="s">
        <v>314</v>
      </c>
    </row>
    <row r="157" spans="1:11" x14ac:dyDescent="0.25">
      <c r="A157" s="397"/>
      <c r="B157" s="465"/>
      <c r="C157" s="93" t="s">
        <v>175</v>
      </c>
      <c r="D157" s="111">
        <f>SUM(D144:D156)</f>
        <v>85636.5</v>
      </c>
      <c r="E157" s="111">
        <f>SUM(E144:E156)</f>
        <v>40408.800000000003</v>
      </c>
      <c r="F157" s="111">
        <f>SUM(F144:F156)</f>
        <v>26238.400000000001</v>
      </c>
      <c r="G157" s="111">
        <f>SUM(G144:G156)</f>
        <v>4639.3</v>
      </c>
      <c r="H157" s="111">
        <f>SUM(H144:H156)</f>
        <v>14350</v>
      </c>
      <c r="I157" s="84"/>
      <c r="J157" s="84"/>
      <c r="K157" s="84"/>
    </row>
    <row r="158" spans="1:11" x14ac:dyDescent="0.25">
      <c r="A158" s="397"/>
      <c r="B158" s="465"/>
      <c r="C158" s="415" t="s">
        <v>9</v>
      </c>
      <c r="D158" s="416"/>
      <c r="E158" s="416"/>
      <c r="F158" s="416"/>
      <c r="G158" s="416"/>
      <c r="H158" s="416"/>
      <c r="I158" s="416"/>
      <c r="J158" s="416"/>
      <c r="K158" s="417"/>
    </row>
    <row r="159" spans="1:11" ht="105" x14ac:dyDescent="0.25">
      <c r="A159" s="397"/>
      <c r="B159" s="465"/>
      <c r="C159" s="134" t="s">
        <v>315</v>
      </c>
      <c r="D159" s="83">
        <f t="shared" ref="D159:D165" si="7">E159+F159+G159+H159</f>
        <v>750</v>
      </c>
      <c r="E159" s="83"/>
      <c r="F159" s="83">
        <v>750</v>
      </c>
      <c r="G159" s="83"/>
      <c r="H159" s="83"/>
      <c r="I159" s="92" t="s">
        <v>258</v>
      </c>
      <c r="J159" s="79" t="s">
        <v>259</v>
      </c>
      <c r="K159" s="82" t="s">
        <v>316</v>
      </c>
    </row>
    <row r="160" spans="1:11" ht="105" x14ac:dyDescent="0.25">
      <c r="A160" s="397"/>
      <c r="B160" s="465"/>
      <c r="C160" s="134" t="s">
        <v>317</v>
      </c>
      <c r="D160" s="83">
        <f t="shared" si="7"/>
        <v>1200</v>
      </c>
      <c r="E160" s="83"/>
      <c r="F160" s="83">
        <v>1200</v>
      </c>
      <c r="G160" s="83"/>
      <c r="H160" s="83"/>
      <c r="I160" s="92" t="s">
        <v>258</v>
      </c>
      <c r="J160" s="79" t="s">
        <v>259</v>
      </c>
      <c r="K160" s="82" t="s">
        <v>318</v>
      </c>
    </row>
    <row r="161" spans="1:11" ht="105" x14ac:dyDescent="0.25">
      <c r="A161" s="397"/>
      <c r="B161" s="465"/>
      <c r="C161" s="134" t="s">
        <v>319</v>
      </c>
      <c r="D161" s="83">
        <f t="shared" si="7"/>
        <v>800</v>
      </c>
      <c r="E161" s="83"/>
      <c r="F161" s="83">
        <v>800</v>
      </c>
      <c r="G161" s="83"/>
      <c r="H161" s="83"/>
      <c r="I161" s="92" t="s">
        <v>258</v>
      </c>
      <c r="J161" s="79" t="s">
        <v>259</v>
      </c>
      <c r="K161" s="82" t="s">
        <v>320</v>
      </c>
    </row>
    <row r="162" spans="1:11" ht="0.75" customHeight="1" x14ac:dyDescent="0.25">
      <c r="A162" s="397"/>
      <c r="B162" s="465"/>
      <c r="C162" s="136"/>
      <c r="D162" s="137"/>
      <c r="E162" s="137"/>
      <c r="F162" s="137"/>
      <c r="G162" s="137"/>
      <c r="H162" s="137"/>
      <c r="I162" s="138"/>
      <c r="J162" s="138"/>
      <c r="K162" s="138"/>
    </row>
    <row r="163" spans="1:11" ht="120" x14ac:dyDescent="0.25">
      <c r="A163" s="397"/>
      <c r="B163" s="465"/>
      <c r="C163" s="134" t="s">
        <v>321</v>
      </c>
      <c r="D163" s="83">
        <f t="shared" si="7"/>
        <v>100</v>
      </c>
      <c r="E163" s="83">
        <v>100</v>
      </c>
      <c r="F163" s="83"/>
      <c r="G163" s="83"/>
      <c r="H163" s="83"/>
      <c r="I163" s="92" t="s">
        <v>258</v>
      </c>
      <c r="J163" s="79" t="s">
        <v>259</v>
      </c>
      <c r="K163" s="82" t="s">
        <v>308</v>
      </c>
    </row>
    <row r="164" spans="1:11" ht="120" x14ac:dyDescent="0.25">
      <c r="A164" s="397"/>
      <c r="B164" s="465"/>
      <c r="C164" s="134" t="s">
        <v>322</v>
      </c>
      <c r="D164" s="83">
        <f t="shared" si="7"/>
        <v>1600</v>
      </c>
      <c r="E164" s="83">
        <v>800</v>
      </c>
      <c r="F164" s="83">
        <v>400</v>
      </c>
      <c r="G164" s="83"/>
      <c r="H164" s="83">
        <v>400</v>
      </c>
      <c r="I164" s="92" t="s">
        <v>258</v>
      </c>
      <c r="J164" s="79" t="s">
        <v>259</v>
      </c>
      <c r="K164" s="82" t="s">
        <v>310</v>
      </c>
    </row>
    <row r="165" spans="1:11" ht="111.75" customHeight="1" x14ac:dyDescent="0.25">
      <c r="A165" s="397"/>
      <c r="B165" s="465"/>
      <c r="C165" s="139" t="s">
        <v>323</v>
      </c>
      <c r="D165" s="140">
        <f t="shared" si="7"/>
        <v>8000</v>
      </c>
      <c r="E165" s="140">
        <v>3800</v>
      </c>
      <c r="F165" s="140">
        <v>1800</v>
      </c>
      <c r="G165" s="140"/>
      <c r="H165" s="83">
        <v>2400</v>
      </c>
      <c r="I165" s="92" t="s">
        <v>258</v>
      </c>
      <c r="J165" s="79" t="s">
        <v>259</v>
      </c>
      <c r="K165" s="82" t="s">
        <v>300</v>
      </c>
    </row>
    <row r="166" spans="1:11" ht="105" x14ac:dyDescent="0.25">
      <c r="A166" s="397"/>
      <c r="B166" s="465"/>
      <c r="C166" s="141" t="s">
        <v>324</v>
      </c>
      <c r="D166" s="106">
        <v>9878.4</v>
      </c>
      <c r="E166" s="106">
        <v>4013.1</v>
      </c>
      <c r="F166" s="106">
        <v>5326</v>
      </c>
      <c r="G166" s="106">
        <v>539.29999999999995</v>
      </c>
      <c r="H166" s="83"/>
      <c r="I166" s="280" t="s">
        <v>210</v>
      </c>
      <c r="J166" s="79" t="s">
        <v>259</v>
      </c>
      <c r="K166" s="142" t="s">
        <v>325</v>
      </c>
    </row>
    <row r="167" spans="1:11" ht="105.75" thickBot="1" x14ac:dyDescent="0.3">
      <c r="A167" s="397"/>
      <c r="B167" s="465"/>
      <c r="C167" s="143" t="s">
        <v>326</v>
      </c>
      <c r="D167" s="144">
        <v>8232</v>
      </c>
      <c r="E167" s="144">
        <v>3344.3</v>
      </c>
      <c r="F167" s="144">
        <v>4438.3</v>
      </c>
      <c r="G167" s="144">
        <v>449.4</v>
      </c>
      <c r="H167" s="83"/>
      <c r="I167" s="280" t="s">
        <v>210</v>
      </c>
      <c r="J167" s="79" t="s">
        <v>259</v>
      </c>
      <c r="K167" s="142" t="s">
        <v>327</v>
      </c>
    </row>
    <row r="168" spans="1:11" x14ac:dyDescent="0.25">
      <c r="A168" s="397"/>
      <c r="B168" s="465"/>
      <c r="C168" s="93" t="s">
        <v>178</v>
      </c>
      <c r="D168" s="111">
        <f>SUM(D159:D167)</f>
        <v>30560.400000000001</v>
      </c>
      <c r="E168" s="111">
        <f>SUM(E159:E167)</f>
        <v>12057.400000000001</v>
      </c>
      <c r="F168" s="111">
        <f>SUM(F159:F167)</f>
        <v>14714.3</v>
      </c>
      <c r="G168" s="111">
        <f>SUM(G159:G167)</f>
        <v>988.69999999999993</v>
      </c>
      <c r="H168" s="111">
        <f>SUM(H159:H167)</f>
        <v>2800</v>
      </c>
      <c r="I168" s="145"/>
      <c r="J168" s="84"/>
      <c r="K168" s="84"/>
    </row>
    <row r="169" spans="1:11" x14ac:dyDescent="0.25">
      <c r="A169" s="397"/>
      <c r="B169" s="465"/>
      <c r="C169" s="415" t="s">
        <v>10</v>
      </c>
      <c r="D169" s="416"/>
      <c r="E169" s="416"/>
      <c r="F169" s="416"/>
      <c r="G169" s="416"/>
      <c r="H169" s="416"/>
      <c r="I169" s="416"/>
      <c r="J169" s="416"/>
      <c r="K169" s="417"/>
    </row>
    <row r="170" spans="1:11" ht="120" x14ac:dyDescent="0.25">
      <c r="A170" s="397"/>
      <c r="B170" s="465"/>
      <c r="C170" s="134" t="s">
        <v>328</v>
      </c>
      <c r="D170" s="83">
        <f>E170+F170+G170+H170</f>
        <v>1600</v>
      </c>
      <c r="E170" s="83">
        <v>800</v>
      </c>
      <c r="F170" s="83">
        <v>400</v>
      </c>
      <c r="G170" s="83"/>
      <c r="H170" s="83">
        <v>400</v>
      </c>
      <c r="I170" s="92" t="s">
        <v>258</v>
      </c>
      <c r="J170" s="79" t="s">
        <v>259</v>
      </c>
      <c r="K170" s="82" t="s">
        <v>310</v>
      </c>
    </row>
    <row r="171" spans="1:11" ht="120" x14ac:dyDescent="0.25">
      <c r="A171" s="397"/>
      <c r="B171" s="465"/>
      <c r="C171" s="134" t="s">
        <v>329</v>
      </c>
      <c r="D171" s="83">
        <f>E171+F171+G171+H171</f>
        <v>4800</v>
      </c>
      <c r="E171" s="83">
        <v>2300</v>
      </c>
      <c r="F171" s="83">
        <v>1100</v>
      </c>
      <c r="G171" s="83"/>
      <c r="H171" s="83">
        <v>1400</v>
      </c>
      <c r="I171" s="92" t="s">
        <v>258</v>
      </c>
      <c r="J171" s="79" t="s">
        <v>259</v>
      </c>
      <c r="K171" s="82" t="s">
        <v>330</v>
      </c>
    </row>
    <row r="172" spans="1:11" ht="120" x14ac:dyDescent="0.25">
      <c r="A172" s="397"/>
      <c r="B172" s="465"/>
      <c r="C172" s="134" t="s">
        <v>331</v>
      </c>
      <c r="D172" s="83">
        <f>E172+F172+G172+H172</f>
        <v>3800</v>
      </c>
      <c r="E172" s="83">
        <v>1800</v>
      </c>
      <c r="F172" s="83">
        <v>900</v>
      </c>
      <c r="G172" s="83"/>
      <c r="H172" s="83">
        <v>1100</v>
      </c>
      <c r="I172" s="92" t="s">
        <v>258</v>
      </c>
      <c r="J172" s="79" t="s">
        <v>259</v>
      </c>
      <c r="K172" s="82" t="s">
        <v>332</v>
      </c>
    </row>
    <row r="173" spans="1:11" ht="120" x14ac:dyDescent="0.25">
      <c r="A173" s="397"/>
      <c r="B173" s="465"/>
      <c r="C173" s="134" t="s">
        <v>333</v>
      </c>
      <c r="D173" s="83">
        <f>E173+F173+G173+H173</f>
        <v>4800</v>
      </c>
      <c r="E173" s="83">
        <v>2300</v>
      </c>
      <c r="F173" s="83">
        <v>1100</v>
      </c>
      <c r="G173" s="83"/>
      <c r="H173" s="83">
        <v>1400</v>
      </c>
      <c r="I173" s="92" t="s">
        <v>258</v>
      </c>
      <c r="J173" s="79" t="s">
        <v>259</v>
      </c>
      <c r="K173" s="82" t="s">
        <v>330</v>
      </c>
    </row>
    <row r="174" spans="1:11" x14ac:dyDescent="0.25">
      <c r="A174" s="397"/>
      <c r="B174" s="465"/>
      <c r="C174" s="93" t="s">
        <v>180</v>
      </c>
      <c r="D174" s="111">
        <f>SUM(D170:D173)</f>
        <v>15000</v>
      </c>
      <c r="E174" s="111">
        <f>SUM(E170:E173)</f>
        <v>7200</v>
      </c>
      <c r="F174" s="111">
        <f>SUM(F170:F173)</f>
        <v>3500</v>
      </c>
      <c r="G174" s="111">
        <f>SUM(G170:G173)</f>
        <v>0</v>
      </c>
      <c r="H174" s="111">
        <f>SUM(H170:H173)</f>
        <v>4300</v>
      </c>
      <c r="I174" s="84"/>
      <c r="J174" s="84"/>
      <c r="K174" s="84"/>
    </row>
    <row r="175" spans="1:11" x14ac:dyDescent="0.25">
      <c r="A175" s="398"/>
      <c r="B175" s="466"/>
      <c r="C175" s="146" t="s">
        <v>181</v>
      </c>
      <c r="D175" s="147">
        <f>SUM(D142+D157+D168+D174+D126)</f>
        <v>271150.89999999997</v>
      </c>
      <c r="E175" s="147">
        <f>SUM(E142+E157+E168+E174+E126)</f>
        <v>108262</v>
      </c>
      <c r="F175" s="147">
        <f>SUM(F142+F157+F168+F174+F126)</f>
        <v>127348.9</v>
      </c>
      <c r="G175" s="147">
        <f>SUM(G142+G157+G168+G174+G126)</f>
        <v>12196.5</v>
      </c>
      <c r="H175" s="147">
        <f>SUM(H142+H157+H168+H174+H126)</f>
        <v>23343.5</v>
      </c>
      <c r="I175" s="84"/>
      <c r="J175" s="84"/>
      <c r="K175" s="84"/>
    </row>
    <row r="176" spans="1:11" ht="15" customHeight="1" x14ac:dyDescent="0.25">
      <c r="A176" s="396">
        <v>6</v>
      </c>
      <c r="B176" s="399" t="s">
        <v>334</v>
      </c>
      <c r="C176" s="415" t="s">
        <v>7</v>
      </c>
      <c r="D176" s="416"/>
      <c r="E176" s="416"/>
      <c r="F176" s="416"/>
      <c r="G176" s="416"/>
      <c r="H176" s="416"/>
      <c r="I176" s="416"/>
      <c r="J176" s="416"/>
      <c r="K176" s="417"/>
    </row>
    <row r="177" spans="1:11" ht="41.25" customHeight="1" x14ac:dyDescent="0.25">
      <c r="A177" s="397"/>
      <c r="B177" s="400"/>
      <c r="C177" s="148" t="s">
        <v>335</v>
      </c>
      <c r="D177" s="83">
        <v>3800</v>
      </c>
      <c r="E177" s="83"/>
      <c r="F177" s="83">
        <v>3800</v>
      </c>
      <c r="G177" s="83"/>
      <c r="H177" s="83"/>
      <c r="I177" s="92" t="s">
        <v>232</v>
      </c>
      <c r="J177" s="79" t="s">
        <v>336</v>
      </c>
      <c r="K177" s="79" t="s">
        <v>337</v>
      </c>
    </row>
    <row r="178" spans="1:11" ht="60" x14ac:dyDescent="0.25">
      <c r="A178" s="397"/>
      <c r="B178" s="400"/>
      <c r="C178" s="91" t="s">
        <v>338</v>
      </c>
      <c r="D178" s="83">
        <v>3000</v>
      </c>
      <c r="E178" s="83"/>
      <c r="F178" s="83">
        <v>1000</v>
      </c>
      <c r="G178" s="83">
        <v>2000</v>
      </c>
      <c r="H178" s="83"/>
      <c r="I178" s="280" t="s">
        <v>208</v>
      </c>
      <c r="J178" s="82" t="s">
        <v>339</v>
      </c>
      <c r="K178" s="271" t="s">
        <v>340</v>
      </c>
    </row>
    <row r="179" spans="1:11" ht="60" x14ac:dyDescent="0.25">
      <c r="A179" s="397"/>
      <c r="B179" s="400"/>
      <c r="C179" s="82" t="s">
        <v>341</v>
      </c>
      <c r="D179" s="106">
        <v>1700</v>
      </c>
      <c r="E179" s="83"/>
      <c r="F179" s="83"/>
      <c r="G179" s="83">
        <v>1700</v>
      </c>
      <c r="H179" s="83"/>
      <c r="I179" s="92" t="s">
        <v>258</v>
      </c>
      <c r="J179" s="82" t="s">
        <v>339</v>
      </c>
      <c r="K179" s="271" t="s">
        <v>340</v>
      </c>
    </row>
    <row r="180" spans="1:11" ht="60" x14ac:dyDescent="0.25">
      <c r="A180" s="397"/>
      <c r="B180" s="400"/>
      <c r="C180" s="82" t="s">
        <v>342</v>
      </c>
      <c r="D180" s="106">
        <v>3500</v>
      </c>
      <c r="E180" s="83"/>
      <c r="F180" s="83"/>
      <c r="G180" s="83">
        <v>3500</v>
      </c>
      <c r="H180" s="83"/>
      <c r="I180" s="92" t="s">
        <v>258</v>
      </c>
      <c r="J180" s="82" t="s">
        <v>339</v>
      </c>
      <c r="K180" s="271" t="s">
        <v>340</v>
      </c>
    </row>
    <row r="181" spans="1:11" ht="60" x14ac:dyDescent="0.25">
      <c r="A181" s="397"/>
      <c r="B181" s="400"/>
      <c r="C181" s="141" t="s">
        <v>343</v>
      </c>
      <c r="D181" s="83">
        <f t="shared" ref="D181:D190" si="8">E181+F181+G181+H181</f>
        <v>20000</v>
      </c>
      <c r="E181" s="83"/>
      <c r="F181" s="83">
        <v>20000</v>
      </c>
      <c r="G181" s="83"/>
      <c r="H181" s="83"/>
      <c r="I181" s="92" t="s">
        <v>258</v>
      </c>
      <c r="J181" s="82" t="s">
        <v>339</v>
      </c>
      <c r="K181" s="79" t="s">
        <v>344</v>
      </c>
    </row>
    <row r="182" spans="1:11" ht="60" x14ac:dyDescent="0.25">
      <c r="A182" s="397"/>
      <c r="B182" s="400"/>
      <c r="C182" s="141" t="s">
        <v>345</v>
      </c>
      <c r="D182" s="83">
        <f t="shared" si="8"/>
        <v>6200</v>
      </c>
      <c r="E182" s="83"/>
      <c r="F182" s="83">
        <v>6200</v>
      </c>
      <c r="G182" s="83"/>
      <c r="H182" s="83"/>
      <c r="I182" s="92" t="s">
        <v>258</v>
      </c>
      <c r="J182" s="79" t="s">
        <v>346</v>
      </c>
      <c r="K182" s="79" t="s">
        <v>347</v>
      </c>
    </row>
    <row r="183" spans="1:11" ht="105" x14ac:dyDescent="0.25">
      <c r="A183" s="397"/>
      <c r="B183" s="400"/>
      <c r="C183" s="141" t="s">
        <v>348</v>
      </c>
      <c r="D183" s="83">
        <f t="shared" si="8"/>
        <v>100000</v>
      </c>
      <c r="E183" s="83"/>
      <c r="F183" s="83">
        <v>100000</v>
      </c>
      <c r="G183" s="83"/>
      <c r="H183" s="83"/>
      <c r="I183" s="92" t="s">
        <v>232</v>
      </c>
      <c r="J183" s="79" t="s">
        <v>259</v>
      </c>
      <c r="K183" s="79" t="s">
        <v>349</v>
      </c>
    </row>
    <row r="184" spans="1:11" ht="105" x14ac:dyDescent="0.25">
      <c r="A184" s="397"/>
      <c r="B184" s="400"/>
      <c r="C184" s="141" t="s">
        <v>350</v>
      </c>
      <c r="D184" s="83">
        <f t="shared" si="8"/>
        <v>320000</v>
      </c>
      <c r="E184" s="83"/>
      <c r="F184" s="83">
        <v>320000</v>
      </c>
      <c r="G184" s="83"/>
      <c r="H184" s="83"/>
      <c r="I184" s="92" t="s">
        <v>232</v>
      </c>
      <c r="J184" s="79" t="s">
        <v>259</v>
      </c>
      <c r="K184" s="79" t="s">
        <v>351</v>
      </c>
    </row>
    <row r="185" spans="1:11" ht="75" x14ac:dyDescent="0.25">
      <c r="A185" s="397"/>
      <c r="B185" s="400"/>
      <c r="C185" s="141" t="s">
        <v>352</v>
      </c>
      <c r="D185" s="83">
        <f t="shared" si="8"/>
        <v>4000</v>
      </c>
      <c r="E185" s="83"/>
      <c r="F185" s="83">
        <v>4000</v>
      </c>
      <c r="G185" s="83"/>
      <c r="H185" s="83"/>
      <c r="I185" s="92" t="s">
        <v>258</v>
      </c>
      <c r="J185" s="82" t="s">
        <v>339</v>
      </c>
      <c r="K185" s="79" t="s">
        <v>353</v>
      </c>
    </row>
    <row r="186" spans="1:11" ht="105" x14ac:dyDescent="0.25">
      <c r="A186" s="397"/>
      <c r="B186" s="400"/>
      <c r="C186" s="141" t="s">
        <v>354</v>
      </c>
      <c r="D186" s="83">
        <f t="shared" si="8"/>
        <v>20000</v>
      </c>
      <c r="E186" s="83"/>
      <c r="F186" s="83">
        <v>20000</v>
      </c>
      <c r="G186" s="83"/>
      <c r="H186" s="83"/>
      <c r="I186" s="92" t="s">
        <v>258</v>
      </c>
      <c r="J186" s="79" t="s">
        <v>259</v>
      </c>
      <c r="K186" s="79" t="s">
        <v>355</v>
      </c>
    </row>
    <row r="187" spans="1:11" ht="105" x14ac:dyDescent="0.25">
      <c r="A187" s="397"/>
      <c r="B187" s="400"/>
      <c r="C187" s="141" t="s">
        <v>356</v>
      </c>
      <c r="D187" s="83">
        <f t="shared" si="8"/>
        <v>20000</v>
      </c>
      <c r="E187" s="83"/>
      <c r="F187" s="83">
        <v>20000</v>
      </c>
      <c r="G187" s="83"/>
      <c r="H187" s="83"/>
      <c r="I187" s="92" t="s">
        <v>258</v>
      </c>
      <c r="J187" s="79" t="s">
        <v>259</v>
      </c>
      <c r="K187" s="79" t="s">
        <v>357</v>
      </c>
    </row>
    <row r="188" spans="1:11" ht="105" x14ac:dyDescent="0.25">
      <c r="A188" s="397"/>
      <c r="B188" s="400"/>
      <c r="C188" s="141" t="s">
        <v>358</v>
      </c>
      <c r="D188" s="83">
        <f t="shared" si="8"/>
        <v>60000</v>
      </c>
      <c r="E188" s="83"/>
      <c r="F188" s="83">
        <v>60000</v>
      </c>
      <c r="G188" s="83"/>
      <c r="H188" s="83"/>
      <c r="I188" s="92" t="s">
        <v>232</v>
      </c>
      <c r="J188" s="79" t="s">
        <v>259</v>
      </c>
      <c r="K188" s="82" t="s">
        <v>359</v>
      </c>
    </row>
    <row r="189" spans="1:11" ht="105" x14ac:dyDescent="0.25">
      <c r="A189" s="397"/>
      <c r="B189" s="400"/>
      <c r="C189" s="141" t="s">
        <v>360</v>
      </c>
      <c r="D189" s="83">
        <f t="shared" si="8"/>
        <v>32000</v>
      </c>
      <c r="E189" s="83"/>
      <c r="F189" s="83">
        <v>32000</v>
      </c>
      <c r="G189" s="83"/>
      <c r="H189" s="83"/>
      <c r="I189" s="92" t="s">
        <v>258</v>
      </c>
      <c r="J189" s="79" t="s">
        <v>259</v>
      </c>
      <c r="K189" s="82" t="s">
        <v>359</v>
      </c>
    </row>
    <row r="190" spans="1:11" ht="60" x14ac:dyDescent="0.25">
      <c r="A190" s="397"/>
      <c r="B190" s="400"/>
      <c r="C190" s="141" t="s">
        <v>361</v>
      </c>
      <c r="D190" s="83">
        <f t="shared" si="8"/>
        <v>16000</v>
      </c>
      <c r="E190" s="83"/>
      <c r="F190" s="83">
        <v>16000</v>
      </c>
      <c r="G190" s="83"/>
      <c r="H190" s="83"/>
      <c r="I190" s="92" t="s">
        <v>258</v>
      </c>
      <c r="J190" s="79" t="s">
        <v>362</v>
      </c>
      <c r="K190" s="82" t="s">
        <v>363</v>
      </c>
    </row>
    <row r="191" spans="1:11" x14ac:dyDescent="0.25">
      <c r="A191" s="397"/>
      <c r="B191" s="400"/>
      <c r="C191" s="93" t="s">
        <v>171</v>
      </c>
      <c r="D191" s="111">
        <f>SUM(D177:D190)</f>
        <v>610200</v>
      </c>
      <c r="E191" s="111">
        <f>SUM(E177:E190)</f>
        <v>0</v>
      </c>
      <c r="F191" s="111">
        <f>SUM(F177:F190)</f>
        <v>603000</v>
      </c>
      <c r="G191" s="111">
        <f>SUM(G177:G190)</f>
        <v>7200</v>
      </c>
      <c r="H191" s="111">
        <f>SUM(H177:H190)</f>
        <v>0</v>
      </c>
      <c r="I191" s="92"/>
      <c r="J191" s="84"/>
      <c r="K191" s="91"/>
    </row>
    <row r="192" spans="1:11" x14ac:dyDescent="0.25">
      <c r="A192" s="397"/>
      <c r="B192" s="400"/>
      <c r="C192" s="402" t="s">
        <v>9</v>
      </c>
      <c r="D192" s="403"/>
      <c r="E192" s="403"/>
      <c r="F192" s="403"/>
      <c r="G192" s="403"/>
      <c r="H192" s="403"/>
      <c r="I192" s="403"/>
      <c r="J192" s="403"/>
      <c r="K192" s="404"/>
    </row>
    <row r="193" spans="1:11" ht="75" x14ac:dyDescent="0.25">
      <c r="A193" s="397"/>
      <c r="B193" s="400"/>
      <c r="C193" s="141" t="s">
        <v>364</v>
      </c>
      <c r="D193" s="83">
        <f>E193+F193+G193+H193</f>
        <v>10000</v>
      </c>
      <c r="E193" s="83"/>
      <c r="F193" s="83">
        <v>10000</v>
      </c>
      <c r="G193" s="83"/>
      <c r="H193" s="83"/>
      <c r="I193" s="92" t="s">
        <v>258</v>
      </c>
      <c r="J193" s="280" t="s">
        <v>339</v>
      </c>
      <c r="K193" s="82" t="s">
        <v>365</v>
      </c>
    </row>
    <row r="194" spans="1:11" ht="60" x14ac:dyDescent="0.25">
      <c r="A194" s="397"/>
      <c r="B194" s="400"/>
      <c r="C194" s="141" t="s">
        <v>366</v>
      </c>
      <c r="D194" s="83">
        <f>E194+F194+G194+H194</f>
        <v>4500</v>
      </c>
      <c r="E194" s="83"/>
      <c r="F194" s="83">
        <v>4500</v>
      </c>
      <c r="G194" s="83"/>
      <c r="H194" s="83"/>
      <c r="I194" s="92" t="s">
        <v>258</v>
      </c>
      <c r="J194" s="280" t="s">
        <v>339</v>
      </c>
      <c r="K194" s="82" t="s">
        <v>367</v>
      </c>
    </row>
    <row r="195" spans="1:11" ht="60" x14ac:dyDescent="0.25">
      <c r="A195" s="397"/>
      <c r="B195" s="400"/>
      <c r="C195" s="141" t="s">
        <v>368</v>
      </c>
      <c r="D195" s="83">
        <f>E195+F195+G195+H195</f>
        <v>5000</v>
      </c>
      <c r="E195" s="83"/>
      <c r="F195" s="83">
        <v>5000</v>
      </c>
      <c r="G195" s="83"/>
      <c r="H195" s="83"/>
      <c r="I195" s="92" t="s">
        <v>258</v>
      </c>
      <c r="J195" s="280" t="s">
        <v>339</v>
      </c>
      <c r="K195" s="82" t="s">
        <v>369</v>
      </c>
    </row>
    <row r="196" spans="1:11" ht="60" x14ac:dyDescent="0.25">
      <c r="A196" s="397"/>
      <c r="B196" s="400"/>
      <c r="C196" s="141" t="s">
        <v>370</v>
      </c>
      <c r="D196" s="83">
        <f>E196+F196+G196+H196</f>
        <v>5000</v>
      </c>
      <c r="E196" s="83"/>
      <c r="F196" s="83">
        <v>5000</v>
      </c>
      <c r="G196" s="83"/>
      <c r="H196" s="83"/>
      <c r="I196" s="92" t="s">
        <v>258</v>
      </c>
      <c r="J196" s="280" t="s">
        <v>339</v>
      </c>
      <c r="K196" s="82" t="s">
        <v>369</v>
      </c>
    </row>
    <row r="197" spans="1:11" x14ac:dyDescent="0.25">
      <c r="A197" s="397"/>
      <c r="B197" s="400"/>
      <c r="C197" s="93" t="s">
        <v>178</v>
      </c>
      <c r="D197" s="111">
        <f>SUM(D193:D196)</f>
        <v>24500</v>
      </c>
      <c r="E197" s="111">
        <f>SUM(E193:E196)</f>
        <v>0</v>
      </c>
      <c r="F197" s="111">
        <f>SUM(F193:F196)</f>
        <v>24500</v>
      </c>
      <c r="G197" s="111">
        <f>SUM(G193:G196)</f>
        <v>0</v>
      </c>
      <c r="H197" s="111">
        <f>SUM(H193:H196)</f>
        <v>0</v>
      </c>
      <c r="I197" s="84"/>
      <c r="J197" s="84"/>
      <c r="K197" s="84"/>
    </row>
    <row r="198" spans="1:11" ht="24" customHeight="1" x14ac:dyDescent="0.25">
      <c r="A198" s="398"/>
      <c r="B198" s="401"/>
      <c r="C198" s="96" t="s">
        <v>196</v>
      </c>
      <c r="D198" s="147">
        <f>SUM(D191+D197)</f>
        <v>634700</v>
      </c>
      <c r="E198" s="147">
        <f>SUM(E191+E197)</f>
        <v>0</v>
      </c>
      <c r="F198" s="147">
        <f>SUM(F191+F197)</f>
        <v>627500</v>
      </c>
      <c r="G198" s="147">
        <f>SUM(G191+G197)</f>
        <v>7200</v>
      </c>
      <c r="H198" s="147">
        <f>SUM(H191+H197)</f>
        <v>0</v>
      </c>
      <c r="I198" s="149"/>
      <c r="J198" s="149"/>
      <c r="K198" s="149"/>
    </row>
    <row r="199" spans="1:11" ht="20.25" customHeight="1" x14ac:dyDescent="0.25">
      <c r="A199" s="396">
        <v>7</v>
      </c>
      <c r="B199" s="456" t="s">
        <v>371</v>
      </c>
      <c r="C199" s="405" t="s">
        <v>6</v>
      </c>
      <c r="D199" s="406"/>
      <c r="E199" s="406"/>
      <c r="F199" s="406"/>
      <c r="G199" s="406"/>
      <c r="H199" s="406"/>
      <c r="I199" s="406"/>
      <c r="J199" s="406"/>
      <c r="K199" s="407"/>
    </row>
    <row r="200" spans="1:11" ht="110.25" customHeight="1" x14ac:dyDescent="0.25">
      <c r="A200" s="397"/>
      <c r="B200" s="457"/>
      <c r="C200" s="101" t="s">
        <v>372</v>
      </c>
      <c r="D200" s="107">
        <f>SUM(E200:H200)</f>
        <v>4749</v>
      </c>
      <c r="E200" s="107">
        <v>3337</v>
      </c>
      <c r="F200" s="107">
        <v>1200</v>
      </c>
      <c r="G200" s="107">
        <v>212</v>
      </c>
      <c r="H200" s="107"/>
      <c r="I200" s="280" t="s">
        <v>210</v>
      </c>
      <c r="J200" s="79" t="s">
        <v>259</v>
      </c>
      <c r="K200" s="150" t="s">
        <v>373</v>
      </c>
    </row>
    <row r="201" spans="1:11" ht="102.75" customHeight="1" x14ac:dyDescent="0.25">
      <c r="A201" s="397"/>
      <c r="B201" s="457"/>
      <c r="C201" s="101" t="s">
        <v>374</v>
      </c>
      <c r="D201" s="107">
        <f>SUM(E201:H201)</f>
        <v>4569</v>
      </c>
      <c r="E201" s="107">
        <v>3211</v>
      </c>
      <c r="F201" s="107">
        <v>1154</v>
      </c>
      <c r="G201" s="107">
        <v>204</v>
      </c>
      <c r="H201" s="107"/>
      <c r="I201" s="280" t="s">
        <v>210</v>
      </c>
      <c r="J201" s="79" t="s">
        <v>259</v>
      </c>
      <c r="K201" s="150" t="s">
        <v>373</v>
      </c>
    </row>
    <row r="202" spans="1:11" ht="24" customHeight="1" x14ac:dyDescent="0.25">
      <c r="A202" s="397"/>
      <c r="B202" s="457"/>
      <c r="C202" s="93" t="s">
        <v>161</v>
      </c>
      <c r="D202" s="111">
        <f>SUM(D200:D201)</f>
        <v>9318</v>
      </c>
      <c r="E202" s="111">
        <f>SUM(E200:E201)</f>
        <v>6548</v>
      </c>
      <c r="F202" s="111">
        <f>SUM(F200:F201)</f>
        <v>2354</v>
      </c>
      <c r="G202" s="111">
        <f>SUM(G200:G201)</f>
        <v>416</v>
      </c>
      <c r="H202" s="111">
        <f>SUM(H200:H201)</f>
        <v>0</v>
      </c>
      <c r="I202" s="149"/>
      <c r="J202" s="149"/>
      <c r="K202" s="151"/>
    </row>
    <row r="203" spans="1:11" ht="15" customHeight="1" x14ac:dyDescent="0.25">
      <c r="A203" s="397"/>
      <c r="B203" s="457"/>
      <c r="C203" s="415" t="s">
        <v>7</v>
      </c>
      <c r="D203" s="416"/>
      <c r="E203" s="416"/>
      <c r="F203" s="416"/>
      <c r="G203" s="416"/>
      <c r="H203" s="416"/>
      <c r="I203" s="416"/>
      <c r="J203" s="416"/>
      <c r="K203" s="417"/>
    </row>
    <row r="204" spans="1:11" ht="118.5" customHeight="1" x14ac:dyDescent="0.25">
      <c r="A204" s="397"/>
      <c r="B204" s="457"/>
      <c r="C204" s="134" t="s">
        <v>375</v>
      </c>
      <c r="D204" s="83">
        <f t="shared" ref="D204:D217" si="9">E204+F204+G204+H204</f>
        <v>8500</v>
      </c>
      <c r="E204" s="83"/>
      <c r="F204" s="83">
        <v>8500</v>
      </c>
      <c r="G204" s="83"/>
      <c r="H204" s="284"/>
      <c r="I204" s="92" t="s">
        <v>258</v>
      </c>
      <c r="J204" s="79" t="s">
        <v>259</v>
      </c>
      <c r="K204" s="280" t="s">
        <v>376</v>
      </c>
    </row>
    <row r="205" spans="1:11" ht="86.25" customHeight="1" x14ac:dyDescent="0.25">
      <c r="A205" s="397"/>
      <c r="B205" s="457"/>
      <c r="C205" s="134" t="s">
        <v>377</v>
      </c>
      <c r="D205" s="83">
        <f t="shared" si="9"/>
        <v>5000</v>
      </c>
      <c r="E205" s="83">
        <v>2500</v>
      </c>
      <c r="F205" s="83">
        <v>1500</v>
      </c>
      <c r="G205" s="83">
        <v>1000</v>
      </c>
      <c r="H205" s="284"/>
      <c r="I205" s="92" t="s">
        <v>258</v>
      </c>
      <c r="J205" s="79" t="s">
        <v>259</v>
      </c>
      <c r="K205" s="152" t="s">
        <v>378</v>
      </c>
    </row>
    <row r="206" spans="1:11" ht="30.75" customHeight="1" x14ac:dyDescent="0.25">
      <c r="A206" s="397"/>
      <c r="B206" s="457"/>
      <c r="C206" s="134" t="s">
        <v>379</v>
      </c>
      <c r="D206" s="83">
        <f t="shared" si="9"/>
        <v>2300</v>
      </c>
      <c r="E206" s="83"/>
      <c r="F206" s="83"/>
      <c r="G206" s="83"/>
      <c r="H206" s="284">
        <v>2300</v>
      </c>
      <c r="I206" s="280" t="s">
        <v>210</v>
      </c>
      <c r="J206" s="280" t="s">
        <v>380</v>
      </c>
      <c r="K206" s="273"/>
    </row>
    <row r="207" spans="1:11" ht="120" customHeight="1" x14ac:dyDescent="0.25">
      <c r="A207" s="397"/>
      <c r="B207" s="457"/>
      <c r="C207" s="134" t="s">
        <v>381</v>
      </c>
      <c r="D207" s="83">
        <f t="shared" si="9"/>
        <v>1500</v>
      </c>
      <c r="E207" s="83"/>
      <c r="F207" s="83">
        <v>175.5</v>
      </c>
      <c r="G207" s="83">
        <v>52.5</v>
      </c>
      <c r="H207" s="284">
        <v>1272</v>
      </c>
      <c r="I207" s="92" t="s">
        <v>258</v>
      </c>
      <c r="J207" s="79" t="s">
        <v>259</v>
      </c>
      <c r="K207" s="280" t="s">
        <v>382</v>
      </c>
    </row>
    <row r="208" spans="1:11" ht="115.5" customHeight="1" x14ac:dyDescent="0.25">
      <c r="A208" s="397"/>
      <c r="B208" s="457"/>
      <c r="C208" s="134" t="s">
        <v>383</v>
      </c>
      <c r="D208" s="83">
        <f t="shared" si="9"/>
        <v>4500</v>
      </c>
      <c r="E208" s="83"/>
      <c r="F208" s="83">
        <v>2250</v>
      </c>
      <c r="G208" s="83">
        <v>2250</v>
      </c>
      <c r="H208" s="284"/>
      <c r="I208" s="92" t="s">
        <v>168</v>
      </c>
      <c r="J208" s="79" t="s">
        <v>259</v>
      </c>
      <c r="K208" s="280" t="s">
        <v>384</v>
      </c>
    </row>
    <row r="209" spans="1:11" ht="121.5" customHeight="1" x14ac:dyDescent="0.25">
      <c r="A209" s="397"/>
      <c r="B209" s="457"/>
      <c r="C209" s="134" t="s">
        <v>385</v>
      </c>
      <c r="D209" s="83">
        <f t="shared" si="9"/>
        <v>2500</v>
      </c>
      <c r="E209" s="83">
        <v>1250</v>
      </c>
      <c r="F209" s="83">
        <v>750</v>
      </c>
      <c r="G209" s="83">
        <v>500</v>
      </c>
      <c r="H209" s="284">
        <v>0</v>
      </c>
      <c r="I209" s="92" t="s">
        <v>258</v>
      </c>
      <c r="J209" s="79" t="s">
        <v>259</v>
      </c>
      <c r="K209" s="280" t="s">
        <v>386</v>
      </c>
    </row>
    <row r="210" spans="1:11" ht="102" customHeight="1" x14ac:dyDescent="0.25">
      <c r="A210" s="397"/>
      <c r="B210" s="457"/>
      <c r="C210" s="134" t="s">
        <v>387</v>
      </c>
      <c r="D210" s="83">
        <f t="shared" si="9"/>
        <v>10000</v>
      </c>
      <c r="E210" s="83"/>
      <c r="F210" s="83">
        <v>10000</v>
      </c>
      <c r="G210" s="83"/>
      <c r="H210" s="284"/>
      <c r="I210" s="280" t="s">
        <v>210</v>
      </c>
      <c r="J210" s="79" t="s">
        <v>259</v>
      </c>
      <c r="K210" s="280" t="s">
        <v>388</v>
      </c>
    </row>
    <row r="211" spans="1:11" ht="93" customHeight="1" x14ac:dyDescent="0.25">
      <c r="A211" s="397"/>
      <c r="B211" s="457"/>
      <c r="C211" s="134" t="s">
        <v>389</v>
      </c>
      <c r="D211" s="83">
        <f>E211+F211+G211+H211</f>
        <v>10000</v>
      </c>
      <c r="E211" s="83">
        <v>5000</v>
      </c>
      <c r="F211" s="83">
        <v>3000</v>
      </c>
      <c r="G211" s="83">
        <v>2000</v>
      </c>
      <c r="H211" s="284"/>
      <c r="I211" s="92" t="s">
        <v>258</v>
      </c>
      <c r="J211" s="79" t="s">
        <v>259</v>
      </c>
      <c r="K211" s="152" t="s">
        <v>378</v>
      </c>
    </row>
    <row r="212" spans="1:11" ht="87.75" customHeight="1" x14ac:dyDescent="0.25">
      <c r="A212" s="397"/>
      <c r="B212" s="457"/>
      <c r="C212" s="134" t="s">
        <v>390</v>
      </c>
      <c r="D212" s="83">
        <f t="shared" si="9"/>
        <v>17119</v>
      </c>
      <c r="E212" s="83">
        <v>11983.4</v>
      </c>
      <c r="F212" s="83">
        <v>2567.8000000000002</v>
      </c>
      <c r="G212" s="83">
        <v>2567.8000000000002</v>
      </c>
      <c r="H212" s="284"/>
      <c r="I212" s="92" t="s">
        <v>258</v>
      </c>
      <c r="J212" s="79" t="s">
        <v>259</v>
      </c>
      <c r="K212" s="280" t="s">
        <v>391</v>
      </c>
    </row>
    <row r="213" spans="1:11" ht="86.25" customHeight="1" x14ac:dyDescent="0.25">
      <c r="A213" s="397"/>
      <c r="B213" s="457"/>
      <c r="C213" s="134" t="s">
        <v>392</v>
      </c>
      <c r="D213" s="83">
        <f t="shared" si="9"/>
        <v>9000</v>
      </c>
      <c r="E213" s="83"/>
      <c r="F213" s="83">
        <v>1053</v>
      </c>
      <c r="G213" s="83">
        <v>315</v>
      </c>
      <c r="H213" s="284">
        <v>7632</v>
      </c>
      <c r="I213" s="92" t="s">
        <v>258</v>
      </c>
      <c r="J213" s="79" t="s">
        <v>259</v>
      </c>
      <c r="K213" s="280" t="s">
        <v>393</v>
      </c>
    </row>
    <row r="214" spans="1:11" ht="90.75" customHeight="1" x14ac:dyDescent="0.25">
      <c r="A214" s="397"/>
      <c r="B214" s="457"/>
      <c r="C214" s="134" t="s">
        <v>394</v>
      </c>
      <c r="D214" s="83">
        <f t="shared" si="9"/>
        <v>20640</v>
      </c>
      <c r="E214" s="83">
        <v>6835</v>
      </c>
      <c r="F214" s="83">
        <v>7407</v>
      </c>
      <c r="G214" s="83">
        <v>206</v>
      </c>
      <c r="H214" s="284">
        <v>6192</v>
      </c>
      <c r="I214" s="280" t="s">
        <v>210</v>
      </c>
      <c r="J214" s="79" t="s">
        <v>259</v>
      </c>
      <c r="K214" s="129" t="s">
        <v>395</v>
      </c>
    </row>
    <row r="215" spans="1:11" ht="90.75" customHeight="1" x14ac:dyDescent="0.25">
      <c r="A215" s="397"/>
      <c r="B215" s="457"/>
      <c r="C215" s="141" t="s">
        <v>396</v>
      </c>
      <c r="D215" s="153">
        <v>1200</v>
      </c>
      <c r="E215" s="153">
        <v>0</v>
      </c>
      <c r="F215" s="153">
        <v>1100</v>
      </c>
      <c r="G215" s="153">
        <v>100</v>
      </c>
      <c r="H215" s="108"/>
      <c r="I215" s="130" t="s">
        <v>210</v>
      </c>
      <c r="J215" s="130" t="s">
        <v>259</v>
      </c>
      <c r="K215" s="130" t="s">
        <v>397</v>
      </c>
    </row>
    <row r="216" spans="1:11" ht="90.75" customHeight="1" x14ac:dyDescent="0.25">
      <c r="A216" s="397"/>
      <c r="B216" s="457"/>
      <c r="C216" s="141" t="s">
        <v>398</v>
      </c>
      <c r="D216" s="153">
        <v>1450</v>
      </c>
      <c r="E216" s="153">
        <v>0</v>
      </c>
      <c r="F216" s="153">
        <v>1450</v>
      </c>
      <c r="G216" s="153">
        <v>0</v>
      </c>
      <c r="H216" s="108"/>
      <c r="I216" s="149" t="s">
        <v>187</v>
      </c>
      <c r="J216" s="149" t="s">
        <v>399</v>
      </c>
      <c r="K216" s="130" t="s">
        <v>400</v>
      </c>
    </row>
    <row r="217" spans="1:11" ht="89.25" customHeight="1" x14ac:dyDescent="0.25">
      <c r="A217" s="397"/>
      <c r="B217" s="457"/>
      <c r="C217" s="134" t="s">
        <v>401</v>
      </c>
      <c r="D217" s="83">
        <f t="shared" si="9"/>
        <v>28380</v>
      </c>
      <c r="E217" s="83">
        <v>9399</v>
      </c>
      <c r="F217" s="83">
        <v>10183</v>
      </c>
      <c r="G217" s="83">
        <v>284</v>
      </c>
      <c r="H217" s="284">
        <v>8514</v>
      </c>
      <c r="I217" s="280" t="s">
        <v>210</v>
      </c>
      <c r="J217" s="79" t="s">
        <v>259</v>
      </c>
      <c r="K217" s="129" t="s">
        <v>395</v>
      </c>
    </row>
    <row r="218" spans="1:11" ht="15" customHeight="1" x14ac:dyDescent="0.25">
      <c r="A218" s="397"/>
      <c r="B218" s="457"/>
      <c r="C218" s="154" t="s">
        <v>171</v>
      </c>
      <c r="D218" s="111">
        <f>SUM(D204:D217)</f>
        <v>122089</v>
      </c>
      <c r="E218" s="111">
        <f>SUM(E204:E217)</f>
        <v>36967.4</v>
      </c>
      <c r="F218" s="111">
        <f>SUM(F204:F217)</f>
        <v>49936.3</v>
      </c>
      <c r="G218" s="111">
        <f>SUM(G204:G217)</f>
        <v>9275.2999999999993</v>
      </c>
      <c r="H218" s="111">
        <f>SUM(H204:H217)</f>
        <v>25910</v>
      </c>
      <c r="I218" s="145"/>
      <c r="J218" s="145"/>
      <c r="K218" s="145"/>
    </row>
    <row r="219" spans="1:11" ht="15" customHeight="1" x14ac:dyDescent="0.25">
      <c r="A219" s="397"/>
      <c r="B219" s="457"/>
      <c r="C219" s="462" t="s">
        <v>8</v>
      </c>
      <c r="D219" s="463"/>
      <c r="E219" s="463"/>
      <c r="F219" s="463"/>
      <c r="G219" s="463"/>
      <c r="H219" s="463"/>
      <c r="I219" s="463"/>
      <c r="J219" s="463"/>
      <c r="K219" s="464"/>
    </row>
    <row r="220" spans="1:11" ht="150" customHeight="1" x14ac:dyDescent="0.25">
      <c r="A220" s="397"/>
      <c r="B220" s="457"/>
      <c r="C220" s="134" t="s">
        <v>402</v>
      </c>
      <c r="D220" s="83">
        <f t="shared" ref="D220:D226" si="10">E220+F220+G220+H220</f>
        <v>1200</v>
      </c>
      <c r="E220" s="83"/>
      <c r="F220" s="83">
        <v>140</v>
      </c>
      <c r="G220" s="83">
        <v>42</v>
      </c>
      <c r="H220" s="83">
        <v>1018</v>
      </c>
      <c r="I220" s="92" t="s">
        <v>258</v>
      </c>
      <c r="J220" s="79" t="s">
        <v>403</v>
      </c>
      <c r="K220" s="129" t="s">
        <v>404</v>
      </c>
    </row>
    <row r="221" spans="1:11" ht="97.5" customHeight="1" x14ac:dyDescent="0.25">
      <c r="A221" s="397"/>
      <c r="B221" s="457"/>
      <c r="C221" s="134" t="s">
        <v>405</v>
      </c>
      <c r="D221" s="83">
        <f t="shared" si="10"/>
        <v>6765</v>
      </c>
      <c r="E221" s="83">
        <v>3715</v>
      </c>
      <c r="F221" s="83">
        <v>1475</v>
      </c>
      <c r="G221" s="83">
        <v>279</v>
      </c>
      <c r="H221" s="83">
        <v>1296</v>
      </c>
      <c r="I221" s="280" t="s">
        <v>210</v>
      </c>
      <c r="J221" s="79" t="s">
        <v>259</v>
      </c>
      <c r="K221" s="280" t="s">
        <v>406</v>
      </c>
    </row>
    <row r="222" spans="1:11" ht="92.25" customHeight="1" x14ac:dyDescent="0.25">
      <c r="A222" s="397"/>
      <c r="B222" s="457"/>
      <c r="C222" s="134" t="s">
        <v>407</v>
      </c>
      <c r="D222" s="83">
        <f t="shared" si="10"/>
        <v>8260</v>
      </c>
      <c r="E222" s="83">
        <v>5782</v>
      </c>
      <c r="F222" s="83">
        <v>1239</v>
      </c>
      <c r="G222" s="83">
        <v>1239</v>
      </c>
      <c r="H222" s="83"/>
      <c r="I222" s="280" t="s">
        <v>210</v>
      </c>
      <c r="J222" s="79" t="s">
        <v>259</v>
      </c>
      <c r="K222" s="280" t="s">
        <v>391</v>
      </c>
    </row>
    <row r="223" spans="1:11" ht="92.25" customHeight="1" x14ac:dyDescent="0.25">
      <c r="A223" s="397"/>
      <c r="B223" s="457"/>
      <c r="C223" s="134" t="s">
        <v>408</v>
      </c>
      <c r="D223" s="83">
        <f t="shared" si="10"/>
        <v>9000</v>
      </c>
      <c r="E223" s="83"/>
      <c r="F223" s="83">
        <v>1053</v>
      </c>
      <c r="G223" s="83">
        <v>315</v>
      </c>
      <c r="H223" s="83">
        <v>7632</v>
      </c>
      <c r="I223" s="92" t="s">
        <v>168</v>
      </c>
      <c r="J223" s="79" t="s">
        <v>259</v>
      </c>
      <c r="K223" s="129" t="s">
        <v>340</v>
      </c>
    </row>
    <row r="224" spans="1:11" ht="102" customHeight="1" x14ac:dyDescent="0.25">
      <c r="A224" s="397"/>
      <c r="B224" s="457"/>
      <c r="C224" s="134" t="s">
        <v>409</v>
      </c>
      <c r="D224" s="83">
        <f t="shared" si="10"/>
        <v>20640</v>
      </c>
      <c r="E224" s="83">
        <v>6835</v>
      </c>
      <c r="F224" s="83">
        <v>7407</v>
      </c>
      <c r="G224" s="83">
        <v>206</v>
      </c>
      <c r="H224" s="284">
        <v>6192</v>
      </c>
      <c r="I224" s="280" t="s">
        <v>210</v>
      </c>
      <c r="J224" s="79" t="s">
        <v>259</v>
      </c>
      <c r="K224" s="129" t="s">
        <v>395</v>
      </c>
    </row>
    <row r="225" spans="1:11" ht="102" customHeight="1" x14ac:dyDescent="0.25">
      <c r="A225" s="397"/>
      <c r="B225" s="457"/>
      <c r="C225" s="141" t="s">
        <v>410</v>
      </c>
      <c r="D225" s="153">
        <v>500</v>
      </c>
      <c r="E225" s="153">
        <v>0</v>
      </c>
      <c r="F225" s="153">
        <v>0</v>
      </c>
      <c r="G225" s="153">
        <v>500</v>
      </c>
      <c r="H225" s="108"/>
      <c r="I225" s="149" t="s">
        <v>187</v>
      </c>
      <c r="J225" s="149" t="s">
        <v>399</v>
      </c>
      <c r="K225" s="130" t="s">
        <v>397</v>
      </c>
    </row>
    <row r="226" spans="1:11" ht="75.75" customHeight="1" x14ac:dyDescent="0.25">
      <c r="A226" s="397"/>
      <c r="B226" s="457"/>
      <c r="C226" s="134" t="s">
        <v>411</v>
      </c>
      <c r="D226" s="83">
        <f t="shared" si="10"/>
        <v>28380</v>
      </c>
      <c r="E226" s="83">
        <v>9399</v>
      </c>
      <c r="F226" s="83">
        <v>10183</v>
      </c>
      <c r="G226" s="83">
        <v>284</v>
      </c>
      <c r="H226" s="284">
        <v>8514</v>
      </c>
      <c r="I226" s="280" t="s">
        <v>210</v>
      </c>
      <c r="J226" s="79" t="s">
        <v>259</v>
      </c>
      <c r="K226" s="129" t="s">
        <v>395</v>
      </c>
    </row>
    <row r="227" spans="1:11" ht="15" customHeight="1" x14ac:dyDescent="0.25">
      <c r="A227" s="397"/>
      <c r="B227" s="457"/>
      <c r="C227" s="154" t="s">
        <v>175</v>
      </c>
      <c r="D227" s="111">
        <f>SUM(D220:D226)</f>
        <v>74745</v>
      </c>
      <c r="E227" s="111">
        <f>SUM(E220:E226)</f>
        <v>25731</v>
      </c>
      <c r="F227" s="111">
        <f>SUM(F220:F226)</f>
        <v>21497</v>
      </c>
      <c r="G227" s="111">
        <f>SUM(G220:G226)</f>
        <v>2865</v>
      </c>
      <c r="H227" s="111">
        <f>SUM(H220:H226)</f>
        <v>24652</v>
      </c>
      <c r="I227" s="273"/>
      <c r="J227" s="273"/>
      <c r="K227" s="273"/>
    </row>
    <row r="228" spans="1:11" ht="15" customHeight="1" x14ac:dyDescent="0.25">
      <c r="A228" s="397"/>
      <c r="B228" s="457"/>
      <c r="C228" s="462" t="s">
        <v>9</v>
      </c>
      <c r="D228" s="463"/>
      <c r="E228" s="463"/>
      <c r="F228" s="463"/>
      <c r="G228" s="463"/>
      <c r="H228" s="463"/>
      <c r="I228" s="463"/>
      <c r="J228" s="463"/>
      <c r="K228" s="464"/>
    </row>
    <row r="229" spans="1:11" ht="88.5" customHeight="1" x14ac:dyDescent="0.25">
      <c r="A229" s="397"/>
      <c r="B229" s="457"/>
      <c r="C229" s="134" t="s">
        <v>412</v>
      </c>
      <c r="D229" s="83">
        <f t="shared" ref="D229:D234" si="11">E229+F229+G229+H229</f>
        <v>50000</v>
      </c>
      <c r="E229" s="83"/>
      <c r="F229" s="83">
        <v>50000</v>
      </c>
      <c r="G229" s="83"/>
      <c r="H229" s="83"/>
      <c r="I229" s="280" t="s">
        <v>210</v>
      </c>
      <c r="J229" s="79" t="s">
        <v>259</v>
      </c>
      <c r="K229" s="155" t="s">
        <v>413</v>
      </c>
    </row>
    <row r="230" spans="1:11" ht="92.25" customHeight="1" x14ac:dyDescent="0.25">
      <c r="A230" s="397"/>
      <c r="B230" s="457"/>
      <c r="C230" s="134" t="s">
        <v>414</v>
      </c>
      <c r="D230" s="83">
        <f t="shared" si="11"/>
        <v>10178.5</v>
      </c>
      <c r="E230" s="83">
        <v>7125</v>
      </c>
      <c r="F230" s="83">
        <v>1526.8</v>
      </c>
      <c r="G230" s="83">
        <v>1526.7</v>
      </c>
      <c r="H230" s="83"/>
      <c r="I230" s="280" t="s">
        <v>210</v>
      </c>
      <c r="J230" s="79" t="s">
        <v>259</v>
      </c>
      <c r="K230" s="280" t="s">
        <v>391</v>
      </c>
    </row>
    <row r="231" spans="1:11" ht="94.5" customHeight="1" x14ac:dyDescent="0.25">
      <c r="A231" s="397"/>
      <c r="B231" s="457"/>
      <c r="C231" s="134" t="s">
        <v>415</v>
      </c>
      <c r="D231" s="83">
        <f t="shared" si="11"/>
        <v>3000</v>
      </c>
      <c r="E231" s="83"/>
      <c r="F231" s="83">
        <v>1500</v>
      </c>
      <c r="G231" s="83">
        <v>1500</v>
      </c>
      <c r="H231" s="83"/>
      <c r="I231" s="92" t="s">
        <v>168</v>
      </c>
      <c r="J231" s="79" t="s">
        <v>259</v>
      </c>
      <c r="K231" s="155" t="s">
        <v>416</v>
      </c>
    </row>
    <row r="232" spans="1:11" ht="90.75" customHeight="1" x14ac:dyDescent="0.25">
      <c r="A232" s="397"/>
      <c r="B232" s="457"/>
      <c r="C232" s="148" t="s">
        <v>417</v>
      </c>
      <c r="D232" s="83">
        <f t="shared" si="11"/>
        <v>4000</v>
      </c>
      <c r="E232" s="83"/>
      <c r="F232" s="83">
        <v>4000</v>
      </c>
      <c r="G232" s="83"/>
      <c r="H232" s="83"/>
      <c r="I232" s="92" t="s">
        <v>187</v>
      </c>
      <c r="J232" s="79" t="s">
        <v>259</v>
      </c>
      <c r="K232" s="155" t="s">
        <v>418</v>
      </c>
    </row>
    <row r="233" spans="1:11" ht="123.75" customHeight="1" x14ac:dyDescent="0.25">
      <c r="A233" s="397"/>
      <c r="B233" s="457"/>
      <c r="C233" s="134" t="s">
        <v>409</v>
      </c>
      <c r="D233" s="83">
        <f t="shared" si="11"/>
        <v>20640</v>
      </c>
      <c r="E233" s="83">
        <v>6835</v>
      </c>
      <c r="F233" s="83">
        <v>7407</v>
      </c>
      <c r="G233" s="83">
        <v>206</v>
      </c>
      <c r="H233" s="284">
        <v>6192</v>
      </c>
      <c r="I233" s="280" t="s">
        <v>210</v>
      </c>
      <c r="J233" s="79" t="s">
        <v>259</v>
      </c>
      <c r="K233" s="129" t="s">
        <v>395</v>
      </c>
    </row>
    <row r="234" spans="1:11" ht="104.25" customHeight="1" x14ac:dyDescent="0.25">
      <c r="A234" s="397"/>
      <c r="B234" s="457"/>
      <c r="C234" s="134" t="s">
        <v>419</v>
      </c>
      <c r="D234" s="83">
        <f t="shared" si="11"/>
        <v>28380</v>
      </c>
      <c r="E234" s="83">
        <v>9399</v>
      </c>
      <c r="F234" s="83">
        <v>10183</v>
      </c>
      <c r="G234" s="83">
        <v>284</v>
      </c>
      <c r="H234" s="284">
        <v>8514</v>
      </c>
      <c r="I234" s="280" t="s">
        <v>210</v>
      </c>
      <c r="J234" s="79" t="s">
        <v>259</v>
      </c>
      <c r="K234" s="129" t="s">
        <v>395</v>
      </c>
    </row>
    <row r="235" spans="1:11" ht="38.25" customHeight="1" x14ac:dyDescent="0.25">
      <c r="A235" s="397"/>
      <c r="B235" s="457"/>
      <c r="C235" s="141" t="s">
        <v>420</v>
      </c>
      <c r="D235" s="153">
        <v>500</v>
      </c>
      <c r="E235" s="153">
        <v>0</v>
      </c>
      <c r="F235" s="153">
        <v>0</v>
      </c>
      <c r="G235" s="153">
        <v>500</v>
      </c>
      <c r="H235" s="108"/>
      <c r="I235" s="149" t="s">
        <v>189</v>
      </c>
      <c r="J235" s="149" t="s">
        <v>399</v>
      </c>
      <c r="K235" s="130" t="s">
        <v>397</v>
      </c>
    </row>
    <row r="236" spans="1:11" ht="15" customHeight="1" x14ac:dyDescent="0.25">
      <c r="A236" s="397"/>
      <c r="B236" s="457"/>
      <c r="C236" s="154" t="s">
        <v>178</v>
      </c>
      <c r="D236" s="111">
        <f>SUM(D229:D235)</f>
        <v>116698.5</v>
      </c>
      <c r="E236" s="111">
        <f>SUM(E229:E235)</f>
        <v>23359</v>
      </c>
      <c r="F236" s="111">
        <f>SUM(F229:F235)</f>
        <v>74616.800000000003</v>
      </c>
      <c r="G236" s="111">
        <f>SUM(G229:G235)</f>
        <v>4016.7</v>
      </c>
      <c r="H236" s="111">
        <f>SUM(H229:H234)</f>
        <v>14706</v>
      </c>
      <c r="I236" s="273"/>
      <c r="J236" s="273"/>
      <c r="K236" s="273"/>
    </row>
    <row r="237" spans="1:11" ht="15" customHeight="1" x14ac:dyDescent="0.25">
      <c r="A237" s="397"/>
      <c r="B237" s="457"/>
      <c r="C237" s="415" t="s">
        <v>10</v>
      </c>
      <c r="D237" s="416"/>
      <c r="E237" s="416"/>
      <c r="F237" s="416"/>
      <c r="G237" s="416"/>
      <c r="H237" s="416"/>
      <c r="I237" s="416"/>
      <c r="J237" s="416"/>
      <c r="K237" s="417"/>
    </row>
    <row r="238" spans="1:11" ht="120" customHeight="1" x14ac:dyDescent="0.25">
      <c r="A238" s="397"/>
      <c r="B238" s="457"/>
      <c r="C238" s="134" t="s">
        <v>421</v>
      </c>
      <c r="D238" s="83">
        <f>E238+F238+G238+H238</f>
        <v>6500</v>
      </c>
      <c r="E238" s="83"/>
      <c r="F238" s="83">
        <v>6500</v>
      </c>
      <c r="G238" s="83"/>
      <c r="H238" s="83"/>
      <c r="I238" s="280" t="s">
        <v>210</v>
      </c>
      <c r="J238" s="79" t="s">
        <v>259</v>
      </c>
      <c r="K238" s="280" t="s">
        <v>406</v>
      </c>
    </row>
    <row r="239" spans="1:11" ht="89.25" customHeight="1" x14ac:dyDescent="0.25">
      <c r="A239" s="397"/>
      <c r="B239" s="457"/>
      <c r="C239" s="134" t="s">
        <v>422</v>
      </c>
      <c r="D239" s="83">
        <f>E239+F239+G239+H239</f>
        <v>10203</v>
      </c>
      <c r="E239" s="83">
        <v>7142.1</v>
      </c>
      <c r="F239" s="83">
        <v>1530.5</v>
      </c>
      <c r="G239" s="83">
        <v>1530.4</v>
      </c>
      <c r="H239" s="83"/>
      <c r="I239" s="280" t="s">
        <v>210</v>
      </c>
      <c r="J239" s="79" t="s">
        <v>259</v>
      </c>
      <c r="K239" s="280" t="s">
        <v>391</v>
      </c>
    </row>
    <row r="240" spans="1:11" ht="115.5" customHeight="1" x14ac:dyDescent="0.25">
      <c r="A240" s="397"/>
      <c r="B240" s="457"/>
      <c r="C240" s="134" t="s">
        <v>423</v>
      </c>
      <c r="D240" s="83">
        <f>E240+F240+G240+H240</f>
        <v>3000</v>
      </c>
      <c r="E240" s="83"/>
      <c r="F240" s="83">
        <v>1500</v>
      </c>
      <c r="G240" s="83">
        <v>1500</v>
      </c>
      <c r="H240" s="83"/>
      <c r="I240" s="92" t="s">
        <v>168</v>
      </c>
      <c r="J240" s="79" t="s">
        <v>259</v>
      </c>
      <c r="K240" s="280" t="s">
        <v>424</v>
      </c>
    </row>
    <row r="241" spans="1:11" ht="123.75" customHeight="1" x14ac:dyDescent="0.25">
      <c r="A241" s="397"/>
      <c r="B241" s="457"/>
      <c r="C241" s="134" t="s">
        <v>425</v>
      </c>
      <c r="D241" s="83">
        <f>E241+F241+G241+H241</f>
        <v>20640</v>
      </c>
      <c r="E241" s="83">
        <v>6835</v>
      </c>
      <c r="F241" s="83">
        <v>7407</v>
      </c>
      <c r="G241" s="83">
        <v>206</v>
      </c>
      <c r="H241" s="284">
        <v>6192</v>
      </c>
      <c r="I241" s="280" t="s">
        <v>210</v>
      </c>
      <c r="J241" s="79" t="s">
        <v>259</v>
      </c>
      <c r="K241" s="129" t="s">
        <v>395</v>
      </c>
    </row>
    <row r="242" spans="1:11" ht="118.5" customHeight="1" x14ac:dyDescent="0.25">
      <c r="A242" s="397"/>
      <c r="B242" s="457"/>
      <c r="C242" s="134" t="s">
        <v>426</v>
      </c>
      <c r="D242" s="83">
        <f>E242+F242+G242+H242</f>
        <v>28380</v>
      </c>
      <c r="E242" s="83">
        <v>9399</v>
      </c>
      <c r="F242" s="83">
        <v>10183</v>
      </c>
      <c r="G242" s="83">
        <v>284</v>
      </c>
      <c r="H242" s="284">
        <v>8514</v>
      </c>
      <c r="I242" s="280" t="s">
        <v>210</v>
      </c>
      <c r="J242" s="79" t="s">
        <v>259</v>
      </c>
      <c r="K242" s="129" t="s">
        <v>395</v>
      </c>
    </row>
    <row r="243" spans="1:11" ht="15" customHeight="1" x14ac:dyDescent="0.25">
      <c r="A243" s="397"/>
      <c r="B243" s="457"/>
      <c r="C243" s="154" t="s">
        <v>180</v>
      </c>
      <c r="D243" s="111">
        <f>SUM(D238:D242)</f>
        <v>68723</v>
      </c>
      <c r="E243" s="111">
        <f>SUM(E238:E242)</f>
        <v>23376.1</v>
      </c>
      <c r="F243" s="111">
        <f>SUM(F238:F242)</f>
        <v>27120.5</v>
      </c>
      <c r="G243" s="111">
        <f>SUM(G238:G242)</f>
        <v>3520.4</v>
      </c>
      <c r="H243" s="111">
        <f>SUM(H238:H242)</f>
        <v>14706</v>
      </c>
      <c r="I243" s="273"/>
      <c r="J243" s="273"/>
      <c r="K243" s="273"/>
    </row>
    <row r="244" spans="1:11" ht="18" customHeight="1" x14ac:dyDescent="0.25">
      <c r="A244" s="398"/>
      <c r="B244" s="458"/>
      <c r="C244" s="156" t="s">
        <v>181</v>
      </c>
      <c r="D244" s="126">
        <f>SUM(D218+D227+D236+D243+D202)</f>
        <v>391573.5</v>
      </c>
      <c r="E244" s="126">
        <f>SUM(E218+E227+E236+E243+E202)</f>
        <v>115981.5</v>
      </c>
      <c r="F244" s="126">
        <f>SUM(F218+F227+F236+F243+F202)</f>
        <v>175524.6</v>
      </c>
      <c r="G244" s="126">
        <f>SUM(G218+G227+G236+G243+G202)</f>
        <v>20093.400000000001</v>
      </c>
      <c r="H244" s="126">
        <f>SUM(H218+H227+H236+H243+H202)</f>
        <v>79974</v>
      </c>
      <c r="I244" s="157"/>
      <c r="J244" s="158"/>
      <c r="K244" s="158"/>
    </row>
    <row r="245" spans="1:11" ht="18" customHeight="1" x14ac:dyDescent="0.25">
      <c r="A245" s="396">
        <v>8</v>
      </c>
      <c r="B245" s="456" t="s">
        <v>427</v>
      </c>
      <c r="C245" s="405" t="s">
        <v>6</v>
      </c>
      <c r="D245" s="406"/>
      <c r="E245" s="406"/>
      <c r="F245" s="406"/>
      <c r="G245" s="406"/>
      <c r="H245" s="406"/>
      <c r="I245" s="406"/>
      <c r="J245" s="406"/>
      <c r="K245" s="407"/>
    </row>
    <row r="246" spans="1:11" ht="84.75" customHeight="1" x14ac:dyDescent="0.25">
      <c r="A246" s="397"/>
      <c r="B246" s="457"/>
      <c r="C246" s="101" t="s">
        <v>428</v>
      </c>
      <c r="D246" s="107">
        <f>SUM(E246:H246)</f>
        <v>2500</v>
      </c>
      <c r="E246" s="107"/>
      <c r="F246" s="107"/>
      <c r="G246" s="107"/>
      <c r="H246" s="107">
        <v>2500</v>
      </c>
      <c r="I246" s="280" t="s">
        <v>210</v>
      </c>
      <c r="J246" s="130" t="s">
        <v>429</v>
      </c>
      <c r="K246" s="130" t="s">
        <v>430</v>
      </c>
    </row>
    <row r="247" spans="1:11" ht="77.25" customHeight="1" x14ac:dyDescent="0.25">
      <c r="A247" s="397"/>
      <c r="B247" s="457"/>
      <c r="C247" s="101" t="s">
        <v>431</v>
      </c>
      <c r="D247" s="107">
        <f>SUM(E247:H247)</f>
        <v>1500</v>
      </c>
      <c r="E247" s="107"/>
      <c r="F247" s="107"/>
      <c r="G247" s="107"/>
      <c r="H247" s="107">
        <v>1500</v>
      </c>
      <c r="I247" s="280" t="s">
        <v>210</v>
      </c>
      <c r="J247" s="130" t="s">
        <v>429</v>
      </c>
      <c r="K247" s="130" t="s">
        <v>432</v>
      </c>
    </row>
    <row r="248" spans="1:11" ht="18" customHeight="1" x14ac:dyDescent="0.25">
      <c r="A248" s="397"/>
      <c r="B248" s="457"/>
      <c r="C248" s="154" t="s">
        <v>161</v>
      </c>
      <c r="D248" s="111">
        <f>SUM(D246:D247)</f>
        <v>4000</v>
      </c>
      <c r="E248" s="111">
        <f>SUM(E246:E247)</f>
        <v>0</v>
      </c>
      <c r="F248" s="111">
        <f>SUM(F246:F247)</f>
        <v>0</v>
      </c>
      <c r="G248" s="111">
        <f>SUM(G246:G247)</f>
        <v>0</v>
      </c>
      <c r="H248" s="111">
        <f>SUM(H246:H247)</f>
        <v>4000</v>
      </c>
      <c r="I248" s="158"/>
      <c r="J248" s="285"/>
      <c r="K248" s="286"/>
    </row>
    <row r="249" spans="1:11" ht="15" customHeight="1" x14ac:dyDescent="0.25">
      <c r="A249" s="397"/>
      <c r="B249" s="457"/>
      <c r="C249" s="450" t="s">
        <v>7</v>
      </c>
      <c r="D249" s="451"/>
      <c r="E249" s="451"/>
      <c r="F249" s="451"/>
      <c r="G249" s="451"/>
      <c r="H249" s="451"/>
      <c r="I249" s="451"/>
      <c r="J249" s="451"/>
      <c r="K249" s="452"/>
    </row>
    <row r="250" spans="1:11" ht="120" x14ac:dyDescent="0.25">
      <c r="A250" s="397"/>
      <c r="B250" s="457"/>
      <c r="C250" s="101" t="s">
        <v>433</v>
      </c>
      <c r="D250" s="106">
        <v>1500</v>
      </c>
      <c r="E250" s="106"/>
      <c r="F250" s="106"/>
      <c r="G250" s="106"/>
      <c r="H250" s="106">
        <v>1500</v>
      </c>
      <c r="I250" s="108" t="s">
        <v>187</v>
      </c>
      <c r="J250" s="130" t="s">
        <v>434</v>
      </c>
      <c r="K250" s="130" t="s">
        <v>435</v>
      </c>
    </row>
    <row r="251" spans="1:11" x14ac:dyDescent="0.25">
      <c r="A251" s="397"/>
      <c r="B251" s="457"/>
      <c r="C251" s="93" t="s">
        <v>171</v>
      </c>
      <c r="D251" s="111">
        <f>SUM(D250)</f>
        <v>1500</v>
      </c>
      <c r="E251" s="111">
        <f>SUM(E250)</f>
        <v>0</v>
      </c>
      <c r="F251" s="111">
        <f>SUM(F250)</f>
        <v>0</v>
      </c>
      <c r="G251" s="111">
        <f>SUM(G250)</f>
        <v>0</v>
      </c>
      <c r="H251" s="111">
        <f>SUM(H250)</f>
        <v>1500</v>
      </c>
      <c r="I251" s="149"/>
      <c r="J251" s="149"/>
      <c r="K251" s="149"/>
    </row>
    <row r="252" spans="1:11" x14ac:dyDescent="0.25">
      <c r="A252" s="397"/>
      <c r="B252" s="457"/>
      <c r="C252" s="459" t="s">
        <v>8</v>
      </c>
      <c r="D252" s="460"/>
      <c r="E252" s="460"/>
      <c r="F252" s="460"/>
      <c r="G252" s="460"/>
      <c r="H252" s="460"/>
      <c r="I252" s="460"/>
      <c r="J252" s="460"/>
      <c r="K252" s="461"/>
    </row>
    <row r="253" spans="1:11" ht="73.5" customHeight="1" x14ac:dyDescent="0.25">
      <c r="A253" s="397"/>
      <c r="B253" s="457"/>
      <c r="C253" s="101" t="s">
        <v>436</v>
      </c>
      <c r="D253" s="106">
        <v>2050</v>
      </c>
      <c r="E253" s="106"/>
      <c r="F253" s="106"/>
      <c r="G253" s="106"/>
      <c r="H253" s="106">
        <v>2050</v>
      </c>
      <c r="I253" s="108" t="s">
        <v>168</v>
      </c>
      <c r="J253" s="130" t="s">
        <v>437</v>
      </c>
      <c r="K253" s="130" t="s">
        <v>438</v>
      </c>
    </row>
    <row r="254" spans="1:11" ht="75" x14ac:dyDescent="0.25">
      <c r="A254" s="397"/>
      <c r="B254" s="457"/>
      <c r="C254" s="159" t="s">
        <v>439</v>
      </c>
      <c r="D254" s="106">
        <v>1500</v>
      </c>
      <c r="E254" s="106"/>
      <c r="F254" s="106"/>
      <c r="G254" s="106"/>
      <c r="H254" s="106">
        <v>1500</v>
      </c>
      <c r="I254" s="109" t="s">
        <v>210</v>
      </c>
      <c r="J254" s="130" t="s">
        <v>440</v>
      </c>
      <c r="K254" s="130" t="s">
        <v>435</v>
      </c>
    </row>
    <row r="255" spans="1:11" x14ac:dyDescent="0.25">
      <c r="A255" s="397"/>
      <c r="B255" s="457"/>
      <c r="C255" s="154" t="s">
        <v>175</v>
      </c>
      <c r="D255" s="111">
        <f>SUM(D253:D254)</f>
        <v>3550</v>
      </c>
      <c r="E255" s="111">
        <f>SUM(E253:E254)</f>
        <v>0</v>
      </c>
      <c r="F255" s="111">
        <f>SUM(F253:F254)</f>
        <v>0</v>
      </c>
      <c r="G255" s="111">
        <f>SUM(G253:G254)</f>
        <v>0</v>
      </c>
      <c r="H255" s="111">
        <f>SUM(H253:H254)</f>
        <v>3550</v>
      </c>
      <c r="I255" s="84"/>
      <c r="J255" s="84"/>
      <c r="K255" s="84"/>
    </row>
    <row r="256" spans="1:11" ht="15.75" thickBot="1" x14ac:dyDescent="0.3">
      <c r="A256" s="398"/>
      <c r="B256" s="458"/>
      <c r="C256" s="160" t="s">
        <v>181</v>
      </c>
      <c r="D256" s="147">
        <f>SUM(D251+D255+D248)</f>
        <v>9050</v>
      </c>
      <c r="E256" s="147">
        <f>SUM(E251+E255+E248)</f>
        <v>0</v>
      </c>
      <c r="F256" s="147">
        <f>SUM(F251+F255+F248)</f>
        <v>0</v>
      </c>
      <c r="G256" s="147">
        <f>SUM(G251+G255+G248)</f>
        <v>0</v>
      </c>
      <c r="H256" s="147">
        <f>SUM(H251+H255+H248)</f>
        <v>9050</v>
      </c>
      <c r="I256" s="149"/>
      <c r="J256" s="149"/>
      <c r="K256" s="149"/>
    </row>
    <row r="257" spans="1:11" ht="15.75" thickTop="1" x14ac:dyDescent="0.25">
      <c r="A257" s="396">
        <v>9</v>
      </c>
      <c r="B257" s="447" t="s">
        <v>441</v>
      </c>
      <c r="C257" s="450" t="s">
        <v>7</v>
      </c>
      <c r="D257" s="451"/>
      <c r="E257" s="451"/>
      <c r="F257" s="451"/>
      <c r="G257" s="451"/>
      <c r="H257" s="451"/>
      <c r="I257" s="451"/>
      <c r="J257" s="451"/>
      <c r="K257" s="452"/>
    </row>
    <row r="258" spans="1:11" ht="120" x14ac:dyDescent="0.25">
      <c r="A258" s="397"/>
      <c r="B258" s="448"/>
      <c r="C258" s="82" t="s">
        <v>442</v>
      </c>
      <c r="D258" s="83">
        <v>900</v>
      </c>
      <c r="E258" s="83"/>
      <c r="F258" s="83"/>
      <c r="G258" s="83"/>
      <c r="H258" s="83">
        <v>900</v>
      </c>
      <c r="I258" s="92" t="s">
        <v>443</v>
      </c>
      <c r="J258" s="79" t="s">
        <v>444</v>
      </c>
      <c r="K258" s="79" t="s">
        <v>432</v>
      </c>
    </row>
    <row r="259" spans="1:11" ht="120" x14ac:dyDescent="0.25">
      <c r="A259" s="397"/>
      <c r="B259" s="448"/>
      <c r="C259" s="82" t="s">
        <v>445</v>
      </c>
      <c r="D259" s="83">
        <v>550</v>
      </c>
      <c r="E259" s="83"/>
      <c r="F259" s="83"/>
      <c r="G259" s="83"/>
      <c r="H259" s="83">
        <v>550</v>
      </c>
      <c r="I259" s="92" t="s">
        <v>189</v>
      </c>
      <c r="J259" s="280" t="s">
        <v>446</v>
      </c>
      <c r="K259" s="79" t="s">
        <v>432</v>
      </c>
    </row>
    <row r="260" spans="1:11" ht="120" x14ac:dyDescent="0.25">
      <c r="A260" s="397"/>
      <c r="B260" s="448"/>
      <c r="C260" s="82" t="s">
        <v>447</v>
      </c>
      <c r="D260" s="83">
        <v>350</v>
      </c>
      <c r="E260" s="83"/>
      <c r="F260" s="83"/>
      <c r="G260" s="83"/>
      <c r="H260" s="83">
        <v>350</v>
      </c>
      <c r="I260" s="92" t="s">
        <v>164</v>
      </c>
      <c r="J260" s="79" t="s">
        <v>448</v>
      </c>
      <c r="K260" s="79" t="s">
        <v>432</v>
      </c>
    </row>
    <row r="261" spans="1:11" x14ac:dyDescent="0.25">
      <c r="A261" s="397"/>
      <c r="B261" s="448"/>
      <c r="C261" s="80" t="s">
        <v>171</v>
      </c>
      <c r="D261" s="161">
        <f>SUM(D258:D260)</f>
        <v>1800</v>
      </c>
      <c r="E261" s="161"/>
      <c r="F261" s="161"/>
      <c r="G261" s="161"/>
      <c r="H261" s="161">
        <f>SUM(H258:H260)</f>
        <v>1800</v>
      </c>
      <c r="I261" s="162"/>
      <c r="J261" s="162"/>
      <c r="K261" s="162"/>
    </row>
    <row r="262" spans="1:11" x14ac:dyDescent="0.25">
      <c r="A262" s="397"/>
      <c r="B262" s="448"/>
      <c r="C262" s="453" t="s">
        <v>8</v>
      </c>
      <c r="D262" s="454"/>
      <c r="E262" s="454"/>
      <c r="F262" s="454"/>
      <c r="G262" s="454"/>
      <c r="H262" s="454"/>
      <c r="I262" s="454"/>
      <c r="J262" s="454"/>
      <c r="K262" s="455"/>
    </row>
    <row r="263" spans="1:11" ht="120" x14ac:dyDescent="0.25">
      <c r="A263" s="397"/>
      <c r="B263" s="448"/>
      <c r="C263" s="82" t="s">
        <v>449</v>
      </c>
      <c r="D263" s="83">
        <v>400</v>
      </c>
      <c r="E263" s="83"/>
      <c r="F263" s="83"/>
      <c r="G263" s="83"/>
      <c r="H263" s="83">
        <v>400</v>
      </c>
      <c r="I263" s="92" t="s">
        <v>189</v>
      </c>
      <c r="J263" s="79" t="s">
        <v>450</v>
      </c>
      <c r="K263" s="79" t="s">
        <v>432</v>
      </c>
    </row>
    <row r="264" spans="1:11" ht="120" x14ac:dyDescent="0.25">
      <c r="A264" s="397"/>
      <c r="B264" s="448"/>
      <c r="C264" s="82" t="s">
        <v>451</v>
      </c>
      <c r="D264" s="83">
        <v>119</v>
      </c>
      <c r="E264" s="83"/>
      <c r="F264" s="83"/>
      <c r="G264" s="83"/>
      <c r="H264" s="83">
        <v>119</v>
      </c>
      <c r="I264" s="92" t="s">
        <v>189</v>
      </c>
      <c r="J264" s="79" t="s">
        <v>452</v>
      </c>
      <c r="K264" s="79" t="s">
        <v>432</v>
      </c>
    </row>
    <row r="265" spans="1:11" x14ac:dyDescent="0.25">
      <c r="A265" s="397"/>
      <c r="B265" s="448"/>
      <c r="C265" s="135" t="s">
        <v>175</v>
      </c>
      <c r="D265" s="111">
        <f>SUM(D263:D264)</f>
        <v>519</v>
      </c>
      <c r="E265" s="111"/>
      <c r="F265" s="111"/>
      <c r="G265" s="111"/>
      <c r="H265" s="111">
        <f>SUM(H263:H264)</f>
        <v>519</v>
      </c>
      <c r="I265" s="84"/>
      <c r="J265" s="84"/>
      <c r="K265" s="84"/>
    </row>
    <row r="266" spans="1:11" x14ac:dyDescent="0.25">
      <c r="A266" s="397"/>
      <c r="B266" s="448"/>
      <c r="C266" s="435" t="s">
        <v>9</v>
      </c>
      <c r="D266" s="436"/>
      <c r="E266" s="436"/>
      <c r="F266" s="436"/>
      <c r="G266" s="436"/>
      <c r="H266" s="436"/>
      <c r="I266" s="436"/>
      <c r="J266" s="436"/>
      <c r="K266" s="437"/>
    </row>
    <row r="267" spans="1:11" ht="120" x14ac:dyDescent="0.25">
      <c r="A267" s="397"/>
      <c r="B267" s="448"/>
      <c r="C267" s="82" t="s">
        <v>453</v>
      </c>
      <c r="D267" s="83">
        <v>85</v>
      </c>
      <c r="E267" s="83"/>
      <c r="F267" s="83"/>
      <c r="G267" s="83"/>
      <c r="H267" s="83">
        <v>85</v>
      </c>
      <c r="I267" s="92" t="s">
        <v>187</v>
      </c>
      <c r="J267" s="79" t="s">
        <v>454</v>
      </c>
      <c r="K267" s="79" t="s">
        <v>432</v>
      </c>
    </row>
    <row r="268" spans="1:11" ht="120" x14ac:dyDescent="0.25">
      <c r="A268" s="397"/>
      <c r="B268" s="448"/>
      <c r="C268" s="82" t="s">
        <v>455</v>
      </c>
      <c r="D268" s="83">
        <v>43</v>
      </c>
      <c r="E268" s="83"/>
      <c r="F268" s="83"/>
      <c r="G268" s="83"/>
      <c r="H268" s="83">
        <v>43</v>
      </c>
      <c r="I268" s="92" t="s">
        <v>189</v>
      </c>
      <c r="J268" s="79" t="s">
        <v>454</v>
      </c>
      <c r="K268" s="79" t="s">
        <v>432</v>
      </c>
    </row>
    <row r="269" spans="1:11" x14ac:dyDescent="0.25">
      <c r="A269" s="397"/>
      <c r="B269" s="448"/>
      <c r="C269" s="135" t="s">
        <v>178</v>
      </c>
      <c r="D269" s="111">
        <f>SUM(D267:D268)</f>
        <v>128</v>
      </c>
      <c r="E269" s="111"/>
      <c r="F269" s="111"/>
      <c r="G269" s="111"/>
      <c r="H269" s="111">
        <f>SUM(H267:H268)</f>
        <v>128</v>
      </c>
      <c r="I269" s="84"/>
      <c r="J269" s="84"/>
      <c r="K269" s="84"/>
    </row>
    <row r="270" spans="1:11" ht="15.75" thickBot="1" x14ac:dyDescent="0.3">
      <c r="A270" s="398"/>
      <c r="B270" s="449"/>
      <c r="C270" s="160" t="s">
        <v>196</v>
      </c>
      <c r="D270" s="147">
        <f>SUM(D261+D265+D269)</f>
        <v>2447</v>
      </c>
      <c r="E270" s="147"/>
      <c r="F270" s="147"/>
      <c r="G270" s="147"/>
      <c r="H270" s="147">
        <f>SUM(H261+H265+H269)</f>
        <v>2447</v>
      </c>
      <c r="I270" s="149"/>
      <c r="J270" s="149"/>
      <c r="K270" s="149"/>
    </row>
    <row r="271" spans="1:11" ht="15.75" thickTop="1" x14ac:dyDescent="0.25">
      <c r="A271" s="396">
        <v>10</v>
      </c>
      <c r="B271" s="447" t="s">
        <v>456</v>
      </c>
      <c r="C271" s="415" t="s">
        <v>7</v>
      </c>
      <c r="D271" s="416"/>
      <c r="E271" s="416"/>
      <c r="F271" s="416"/>
      <c r="G271" s="416"/>
      <c r="H271" s="416"/>
      <c r="I271" s="416"/>
      <c r="J271" s="416"/>
      <c r="K271" s="417"/>
    </row>
    <row r="272" spans="1:11" ht="165" x14ac:dyDescent="0.25">
      <c r="A272" s="397"/>
      <c r="B272" s="448"/>
      <c r="C272" s="82" t="s">
        <v>457</v>
      </c>
      <c r="D272" s="83">
        <v>2000</v>
      </c>
      <c r="E272" s="83"/>
      <c r="F272" s="83">
        <v>234</v>
      </c>
      <c r="G272" s="83">
        <v>70</v>
      </c>
      <c r="H272" s="83">
        <v>1696</v>
      </c>
      <c r="I272" s="92" t="s">
        <v>168</v>
      </c>
      <c r="J272" s="280" t="s">
        <v>458</v>
      </c>
      <c r="K272" s="92" t="s">
        <v>459</v>
      </c>
    </row>
    <row r="273" spans="1:11" ht="60" x14ac:dyDescent="0.25">
      <c r="A273" s="397"/>
      <c r="B273" s="448"/>
      <c r="C273" s="134" t="s">
        <v>460</v>
      </c>
      <c r="D273" s="83">
        <f>E273+F273+G273+H273</f>
        <v>3000</v>
      </c>
      <c r="E273" s="83"/>
      <c r="F273" s="83">
        <v>351</v>
      </c>
      <c r="G273" s="83">
        <v>105</v>
      </c>
      <c r="H273" s="284">
        <v>2544</v>
      </c>
      <c r="I273" s="92" t="s">
        <v>168</v>
      </c>
      <c r="J273" s="280" t="s">
        <v>339</v>
      </c>
      <c r="K273" s="280" t="s">
        <v>418</v>
      </c>
    </row>
    <row r="274" spans="1:11" ht="60" x14ac:dyDescent="0.25">
      <c r="A274" s="397"/>
      <c r="B274" s="448"/>
      <c r="C274" s="82" t="s">
        <v>461</v>
      </c>
      <c r="D274" s="83">
        <v>3000</v>
      </c>
      <c r="E274" s="83"/>
      <c r="F274" s="83">
        <v>1000</v>
      </c>
      <c r="G274" s="83">
        <v>2000</v>
      </c>
      <c r="H274" s="83"/>
      <c r="I274" s="92" t="s">
        <v>298</v>
      </c>
      <c r="J274" s="280" t="s">
        <v>339</v>
      </c>
      <c r="K274" s="92" t="s">
        <v>462</v>
      </c>
    </row>
    <row r="275" spans="1:11" ht="60" x14ac:dyDescent="0.25">
      <c r="A275" s="397"/>
      <c r="B275" s="448"/>
      <c r="C275" s="82" t="s">
        <v>463</v>
      </c>
      <c r="D275" s="106">
        <v>5500</v>
      </c>
      <c r="E275" s="83"/>
      <c r="F275" s="83"/>
      <c r="G275" s="83">
        <v>5500</v>
      </c>
      <c r="H275" s="83"/>
      <c r="I275" s="92" t="s">
        <v>258</v>
      </c>
      <c r="J275" s="280" t="s">
        <v>339</v>
      </c>
      <c r="K275" s="92" t="s">
        <v>464</v>
      </c>
    </row>
    <row r="276" spans="1:11" ht="60" x14ac:dyDescent="0.25">
      <c r="A276" s="397"/>
      <c r="B276" s="448"/>
      <c r="C276" s="82" t="s">
        <v>465</v>
      </c>
      <c r="D276" s="106">
        <v>6000</v>
      </c>
      <c r="E276" s="83"/>
      <c r="F276" s="83"/>
      <c r="G276" s="83">
        <v>6000</v>
      </c>
      <c r="H276" s="83"/>
      <c r="I276" s="92" t="s">
        <v>258</v>
      </c>
      <c r="J276" s="280" t="s">
        <v>339</v>
      </c>
      <c r="K276" s="92" t="s">
        <v>466</v>
      </c>
    </row>
    <row r="277" spans="1:11" x14ac:dyDescent="0.25">
      <c r="A277" s="397"/>
      <c r="B277" s="448"/>
      <c r="C277" s="163" t="s">
        <v>171</v>
      </c>
      <c r="D277" s="111">
        <f>SUM(D272:D276)</f>
        <v>19500</v>
      </c>
      <c r="E277" s="111">
        <f>SUM(E272:E276)</f>
        <v>0</v>
      </c>
      <c r="F277" s="111">
        <f>SUM(F272:F276)</f>
        <v>1585</v>
      </c>
      <c r="G277" s="111">
        <f>SUM(G272:G276)</f>
        <v>13675</v>
      </c>
      <c r="H277" s="111">
        <f>SUM(H272:H276)</f>
        <v>4240</v>
      </c>
      <c r="I277" s="273"/>
      <c r="J277" s="273"/>
      <c r="K277" s="273"/>
    </row>
    <row r="278" spans="1:11" x14ac:dyDescent="0.25">
      <c r="A278" s="398"/>
      <c r="B278" s="449"/>
      <c r="C278" s="156" t="s">
        <v>196</v>
      </c>
      <c r="D278" s="126">
        <f>SUM(D272:D276)</f>
        <v>19500</v>
      </c>
      <c r="E278" s="126">
        <f>SUM(E272:E276)</f>
        <v>0</v>
      </c>
      <c r="F278" s="126">
        <f>SUM(F272:F276)</f>
        <v>1585</v>
      </c>
      <c r="G278" s="126">
        <f>SUM(G272:G276)</f>
        <v>13675</v>
      </c>
      <c r="H278" s="126">
        <f>SUM(H272:H276)</f>
        <v>4240</v>
      </c>
      <c r="I278" s="274"/>
      <c r="J278" s="274"/>
      <c r="K278" s="273"/>
    </row>
    <row r="279" spans="1:11" ht="111.75" customHeight="1" x14ac:dyDescent="0.25">
      <c r="A279" s="396">
        <v>11</v>
      </c>
      <c r="B279" s="399" t="s">
        <v>467</v>
      </c>
      <c r="C279" s="82" t="s">
        <v>468</v>
      </c>
      <c r="D279" s="430" t="s">
        <v>469</v>
      </c>
      <c r="E279" s="431"/>
      <c r="F279" s="431"/>
      <c r="G279" s="431"/>
      <c r="H279" s="431"/>
      <c r="I279" s="79" t="s">
        <v>470</v>
      </c>
      <c r="J279" s="79" t="s">
        <v>471</v>
      </c>
      <c r="K279" s="79" t="s">
        <v>472</v>
      </c>
    </row>
    <row r="280" spans="1:11" ht="108" customHeight="1" x14ac:dyDescent="0.25">
      <c r="A280" s="397"/>
      <c r="B280" s="400"/>
      <c r="C280" s="141" t="s">
        <v>898</v>
      </c>
      <c r="D280" s="438" t="s">
        <v>491</v>
      </c>
      <c r="E280" s="439"/>
      <c r="F280" s="439"/>
      <c r="G280" s="439"/>
      <c r="H280" s="439"/>
      <c r="I280" s="440"/>
      <c r="J280" s="280" t="s">
        <v>899</v>
      </c>
      <c r="K280" s="79"/>
    </row>
    <row r="281" spans="1:11" ht="135.75" customHeight="1" x14ac:dyDescent="0.25">
      <c r="A281" s="397"/>
      <c r="B281" s="400"/>
      <c r="C281" s="141" t="s">
        <v>900</v>
      </c>
      <c r="D281" s="438" t="s">
        <v>491</v>
      </c>
      <c r="E281" s="439"/>
      <c r="F281" s="439"/>
      <c r="G281" s="439"/>
      <c r="H281" s="439"/>
      <c r="I281" s="440"/>
      <c r="J281" s="280" t="s">
        <v>899</v>
      </c>
      <c r="K281" s="79"/>
    </row>
    <row r="282" spans="1:11" ht="92.25" customHeight="1" x14ac:dyDescent="0.25">
      <c r="A282" s="397"/>
      <c r="B282" s="400"/>
      <c r="C282" s="141" t="s">
        <v>901</v>
      </c>
      <c r="D282" s="438" t="s">
        <v>491</v>
      </c>
      <c r="E282" s="439"/>
      <c r="F282" s="439"/>
      <c r="G282" s="439"/>
      <c r="H282" s="439"/>
      <c r="I282" s="440"/>
      <c r="J282" s="280" t="s">
        <v>899</v>
      </c>
      <c r="K282" s="162"/>
    </row>
    <row r="283" spans="1:11" ht="95.25" customHeight="1" x14ac:dyDescent="0.25">
      <c r="A283" s="397"/>
      <c r="B283" s="400"/>
      <c r="C283" s="141" t="s">
        <v>902</v>
      </c>
      <c r="D283" s="438" t="s">
        <v>491</v>
      </c>
      <c r="E283" s="439"/>
      <c r="F283" s="439"/>
      <c r="G283" s="439"/>
      <c r="H283" s="439"/>
      <c r="I283" s="440"/>
      <c r="J283" s="280" t="s">
        <v>899</v>
      </c>
      <c r="K283" s="162"/>
    </row>
    <row r="284" spans="1:11" ht="91.5" customHeight="1" x14ac:dyDescent="0.25">
      <c r="A284" s="397"/>
      <c r="B284" s="400"/>
      <c r="C284" s="704" t="s">
        <v>903</v>
      </c>
      <c r="D284" s="438" t="s">
        <v>491</v>
      </c>
      <c r="E284" s="439"/>
      <c r="F284" s="439"/>
      <c r="G284" s="439"/>
      <c r="H284" s="439"/>
      <c r="I284" s="440"/>
      <c r="J284" s="280" t="s">
        <v>899</v>
      </c>
      <c r="K284" s="162"/>
    </row>
    <row r="285" spans="1:11" ht="91.5" customHeight="1" x14ac:dyDescent="0.25">
      <c r="A285" s="398"/>
      <c r="B285" s="401"/>
      <c r="C285" s="704" t="s">
        <v>904</v>
      </c>
      <c r="D285" s="438" t="s">
        <v>491</v>
      </c>
      <c r="E285" s="439"/>
      <c r="F285" s="439"/>
      <c r="G285" s="439"/>
      <c r="H285" s="439"/>
      <c r="I285" s="440"/>
      <c r="J285" s="280" t="s">
        <v>899</v>
      </c>
      <c r="K285" s="162"/>
    </row>
    <row r="286" spans="1:11" x14ac:dyDescent="0.25">
      <c r="A286" s="396">
        <v>12</v>
      </c>
      <c r="B286" s="399" t="s">
        <v>473</v>
      </c>
      <c r="C286" s="441" t="s">
        <v>7</v>
      </c>
      <c r="D286" s="442"/>
      <c r="E286" s="442"/>
      <c r="F286" s="442"/>
      <c r="G286" s="442"/>
      <c r="H286" s="442"/>
      <c r="I286" s="442"/>
      <c r="J286" s="442"/>
      <c r="K286" s="443"/>
    </row>
    <row r="287" spans="1:11" ht="166.5" customHeight="1" x14ac:dyDescent="0.25">
      <c r="A287" s="397"/>
      <c r="B287" s="400"/>
      <c r="C287" s="299" t="s">
        <v>474</v>
      </c>
      <c r="D287" s="85">
        <f>SUM(E287:H287)</f>
        <v>7610.5</v>
      </c>
      <c r="E287" s="85"/>
      <c r="F287" s="85">
        <v>5327.3</v>
      </c>
      <c r="G287" s="85">
        <v>2283.1999999999998</v>
      </c>
      <c r="H287" s="85"/>
      <c r="I287" s="283" t="s">
        <v>210</v>
      </c>
      <c r="J287" s="90" t="s">
        <v>475</v>
      </c>
      <c r="K287" s="90" t="s">
        <v>476</v>
      </c>
    </row>
    <row r="288" spans="1:11" ht="90" customHeight="1" x14ac:dyDescent="0.25">
      <c r="A288" s="397"/>
      <c r="B288" s="400"/>
      <c r="C288" s="101" t="s">
        <v>477</v>
      </c>
      <c r="D288" s="85">
        <f t="shared" ref="D288:D293" si="12">SUM(E288:H288)</f>
        <v>662</v>
      </c>
      <c r="E288" s="83"/>
      <c r="F288" s="83">
        <v>662</v>
      </c>
      <c r="G288" s="83"/>
      <c r="H288" s="83"/>
      <c r="I288" s="92" t="s">
        <v>166</v>
      </c>
      <c r="J288" s="79" t="s">
        <v>475</v>
      </c>
      <c r="K288" s="84"/>
    </row>
    <row r="289" spans="1:11" ht="87.75" customHeight="1" x14ac:dyDescent="0.25">
      <c r="A289" s="397"/>
      <c r="B289" s="400"/>
      <c r="C289" s="101" t="s">
        <v>478</v>
      </c>
      <c r="D289" s="85">
        <f t="shared" si="12"/>
        <v>245</v>
      </c>
      <c r="E289" s="83"/>
      <c r="F289" s="83">
        <v>245</v>
      </c>
      <c r="G289" s="83"/>
      <c r="H289" s="83"/>
      <c r="I289" s="92" t="s">
        <v>166</v>
      </c>
      <c r="J289" s="79" t="s">
        <v>475</v>
      </c>
      <c r="K289" s="84"/>
    </row>
    <row r="290" spans="1:11" ht="87.75" customHeight="1" x14ac:dyDescent="0.25">
      <c r="A290" s="397"/>
      <c r="B290" s="400"/>
      <c r="C290" s="101" t="s">
        <v>479</v>
      </c>
      <c r="D290" s="85">
        <f t="shared" si="12"/>
        <v>987</v>
      </c>
      <c r="E290" s="83"/>
      <c r="F290" s="83">
        <v>987</v>
      </c>
      <c r="G290" s="83"/>
      <c r="H290" s="83"/>
      <c r="I290" s="92" t="s">
        <v>168</v>
      </c>
      <c r="J290" s="79" t="s">
        <v>475</v>
      </c>
      <c r="K290" s="84"/>
    </row>
    <row r="291" spans="1:11" ht="89.25" customHeight="1" x14ac:dyDescent="0.25">
      <c r="A291" s="397"/>
      <c r="B291" s="400"/>
      <c r="C291" s="101" t="s">
        <v>480</v>
      </c>
      <c r="D291" s="85">
        <f t="shared" si="12"/>
        <v>351</v>
      </c>
      <c r="E291" s="83"/>
      <c r="F291" s="83">
        <v>351</v>
      </c>
      <c r="G291" s="83"/>
      <c r="H291" s="83"/>
      <c r="I291" s="92" t="s">
        <v>166</v>
      </c>
      <c r="J291" s="79" t="s">
        <v>475</v>
      </c>
      <c r="K291" s="84"/>
    </row>
    <row r="292" spans="1:11" ht="78.75" customHeight="1" x14ac:dyDescent="0.25">
      <c r="A292" s="397"/>
      <c r="B292" s="400"/>
      <c r="C292" s="101" t="s">
        <v>481</v>
      </c>
      <c r="D292" s="85">
        <f t="shared" si="12"/>
        <v>226</v>
      </c>
      <c r="E292" s="83"/>
      <c r="F292" s="83">
        <v>226</v>
      </c>
      <c r="G292" s="83"/>
      <c r="H292" s="83"/>
      <c r="I292" s="92" t="s">
        <v>166</v>
      </c>
      <c r="J292" s="79" t="s">
        <v>475</v>
      </c>
      <c r="K292" s="84"/>
    </row>
    <row r="293" spans="1:11" ht="61.5" customHeight="1" x14ac:dyDescent="0.25">
      <c r="A293" s="397"/>
      <c r="B293" s="400"/>
      <c r="C293" s="101" t="s">
        <v>482</v>
      </c>
      <c r="D293" s="85">
        <f t="shared" si="12"/>
        <v>3447</v>
      </c>
      <c r="E293" s="83"/>
      <c r="F293" s="83">
        <v>3102</v>
      </c>
      <c r="G293" s="83">
        <v>345</v>
      </c>
      <c r="H293" s="83"/>
      <c r="I293" s="92" t="s">
        <v>168</v>
      </c>
      <c r="J293" s="79" t="s">
        <v>483</v>
      </c>
      <c r="K293" s="84" t="s">
        <v>459</v>
      </c>
    </row>
    <row r="294" spans="1:11" ht="61.5" customHeight="1" x14ac:dyDescent="0.25">
      <c r="A294" s="397"/>
      <c r="B294" s="400"/>
      <c r="C294" s="159" t="s">
        <v>484</v>
      </c>
      <c r="D294" s="444" t="s">
        <v>485</v>
      </c>
      <c r="E294" s="445"/>
      <c r="F294" s="445"/>
      <c r="G294" s="445"/>
      <c r="H294" s="446"/>
      <c r="I294" s="92" t="s">
        <v>486</v>
      </c>
      <c r="J294" s="79" t="s">
        <v>475</v>
      </c>
      <c r="K294" s="87" t="s">
        <v>487</v>
      </c>
    </row>
    <row r="295" spans="1:11" x14ac:dyDescent="0.25">
      <c r="A295" s="397"/>
      <c r="B295" s="400"/>
      <c r="C295" s="163" t="s">
        <v>171</v>
      </c>
      <c r="D295" s="111">
        <f>SUM(D287:D293)</f>
        <v>13528.5</v>
      </c>
      <c r="E295" s="111">
        <f>SUM(E287:E293)</f>
        <v>0</v>
      </c>
      <c r="F295" s="111">
        <f>SUM(F287:F293)</f>
        <v>10900.3</v>
      </c>
      <c r="G295" s="111">
        <f>SUM(G287:G293)</f>
        <v>2628.2</v>
      </c>
      <c r="H295" s="94"/>
      <c r="I295" s="84"/>
      <c r="J295" s="84"/>
      <c r="K295" s="84"/>
    </row>
    <row r="296" spans="1:11" ht="27.75" customHeight="1" thickBot="1" x14ac:dyDescent="0.3">
      <c r="A296" s="398"/>
      <c r="B296" s="401"/>
      <c r="C296" s="160" t="s">
        <v>196</v>
      </c>
      <c r="D296" s="147">
        <f>SUM(D295)</f>
        <v>13528.5</v>
      </c>
      <c r="E296" s="147">
        <f>SUM(E295)</f>
        <v>0</v>
      </c>
      <c r="F296" s="147">
        <f>SUM(F295)</f>
        <v>10900.3</v>
      </c>
      <c r="G296" s="147">
        <f>SUM(G295)</f>
        <v>2628.2</v>
      </c>
      <c r="H296" s="97"/>
      <c r="I296" s="149"/>
      <c r="J296" s="149"/>
      <c r="K296" s="149"/>
    </row>
    <row r="297" spans="1:11" ht="15.75" thickTop="1" x14ac:dyDescent="0.25">
      <c r="A297" s="396">
        <v>13</v>
      </c>
      <c r="B297" s="399" t="s">
        <v>488</v>
      </c>
      <c r="C297" s="427" t="s">
        <v>489</v>
      </c>
      <c r="D297" s="428"/>
      <c r="E297" s="428"/>
      <c r="F297" s="428"/>
      <c r="G297" s="428"/>
      <c r="H297" s="428"/>
      <c r="I297" s="428"/>
      <c r="J297" s="428"/>
      <c r="K297" s="429"/>
    </row>
    <row r="298" spans="1:11" ht="90" x14ac:dyDescent="0.25">
      <c r="A298" s="397"/>
      <c r="B298" s="400"/>
      <c r="C298" s="82" t="s">
        <v>490</v>
      </c>
      <c r="D298" s="430" t="s">
        <v>491</v>
      </c>
      <c r="E298" s="431"/>
      <c r="F298" s="431"/>
      <c r="G298" s="431"/>
      <c r="H298" s="431"/>
      <c r="I298" s="432"/>
      <c r="J298" s="79" t="s">
        <v>492</v>
      </c>
      <c r="K298" s="87" t="s">
        <v>493</v>
      </c>
    </row>
    <row r="299" spans="1:11" ht="118.5" customHeight="1" x14ac:dyDescent="0.25">
      <c r="A299" s="397"/>
      <c r="B299" s="400"/>
      <c r="C299" s="82" t="s">
        <v>494</v>
      </c>
      <c r="D299" s="430" t="s">
        <v>491</v>
      </c>
      <c r="E299" s="431"/>
      <c r="F299" s="431"/>
      <c r="G299" s="431"/>
      <c r="H299" s="431"/>
      <c r="I299" s="432"/>
      <c r="J299" s="79" t="s">
        <v>495</v>
      </c>
      <c r="K299" s="84"/>
    </row>
    <row r="300" spans="1:11" ht="118.5" customHeight="1" x14ac:dyDescent="0.25">
      <c r="A300" s="275"/>
      <c r="B300" s="277"/>
      <c r="C300" s="705" t="s">
        <v>905</v>
      </c>
      <c r="D300" s="430" t="s">
        <v>491</v>
      </c>
      <c r="E300" s="431"/>
      <c r="F300" s="431"/>
      <c r="G300" s="431"/>
      <c r="H300" s="431"/>
      <c r="I300" s="432"/>
      <c r="J300" s="79" t="s">
        <v>495</v>
      </c>
      <c r="K300" s="706"/>
    </row>
    <row r="301" spans="1:11" ht="118.5" customHeight="1" x14ac:dyDescent="0.25">
      <c r="A301" s="275"/>
      <c r="B301" s="277"/>
      <c r="C301" s="707" t="s">
        <v>906</v>
      </c>
      <c r="D301" s="430" t="s">
        <v>491</v>
      </c>
      <c r="E301" s="431"/>
      <c r="F301" s="431"/>
      <c r="G301" s="431"/>
      <c r="H301" s="431"/>
      <c r="I301" s="432"/>
      <c r="J301" s="79" t="s">
        <v>495</v>
      </c>
      <c r="K301" s="706"/>
    </row>
    <row r="302" spans="1:11" ht="118.5" customHeight="1" x14ac:dyDescent="0.25">
      <c r="A302" s="275"/>
      <c r="B302" s="277"/>
      <c r="C302" s="707" t="s">
        <v>907</v>
      </c>
      <c r="D302" s="430" t="s">
        <v>491</v>
      </c>
      <c r="E302" s="431"/>
      <c r="F302" s="431"/>
      <c r="G302" s="431"/>
      <c r="H302" s="431"/>
      <c r="I302" s="432"/>
      <c r="J302" s="79" t="s">
        <v>495</v>
      </c>
      <c r="K302" s="706"/>
    </row>
    <row r="303" spans="1:11" ht="118.5" customHeight="1" x14ac:dyDescent="0.25">
      <c r="A303" s="275"/>
      <c r="B303" s="277"/>
      <c r="C303" s="708" t="s">
        <v>908</v>
      </c>
      <c r="D303" s="430" t="s">
        <v>491</v>
      </c>
      <c r="E303" s="431"/>
      <c r="F303" s="431"/>
      <c r="G303" s="431"/>
      <c r="H303" s="431"/>
      <c r="I303" s="432"/>
      <c r="J303" s="79" t="s">
        <v>495</v>
      </c>
      <c r="K303" s="292" t="s">
        <v>909</v>
      </c>
    </row>
    <row r="304" spans="1:11" ht="118.5" customHeight="1" x14ac:dyDescent="0.25">
      <c r="A304" s="275"/>
      <c r="B304" s="277"/>
      <c r="C304" s="707" t="s">
        <v>910</v>
      </c>
      <c r="D304" s="430" t="s">
        <v>491</v>
      </c>
      <c r="E304" s="431"/>
      <c r="F304" s="431"/>
      <c r="G304" s="431"/>
      <c r="H304" s="431"/>
      <c r="I304" s="432"/>
      <c r="J304" s="79" t="s">
        <v>495</v>
      </c>
      <c r="K304" s="706"/>
    </row>
    <row r="305" spans="1:11" x14ac:dyDescent="0.25">
      <c r="A305" s="433">
        <v>14</v>
      </c>
      <c r="B305" s="434" t="s">
        <v>496</v>
      </c>
      <c r="C305" s="435" t="s">
        <v>6</v>
      </c>
      <c r="D305" s="436"/>
      <c r="E305" s="436"/>
      <c r="F305" s="436"/>
      <c r="G305" s="436"/>
      <c r="H305" s="436"/>
      <c r="I305" s="436"/>
      <c r="J305" s="436"/>
      <c r="K305" s="437"/>
    </row>
    <row r="306" spans="1:11" ht="107.25" customHeight="1" x14ac:dyDescent="0.25">
      <c r="A306" s="433"/>
      <c r="B306" s="434"/>
      <c r="C306" s="82" t="s">
        <v>497</v>
      </c>
      <c r="D306" s="438" t="s">
        <v>485</v>
      </c>
      <c r="E306" s="439"/>
      <c r="F306" s="439"/>
      <c r="G306" s="439"/>
      <c r="H306" s="440"/>
      <c r="I306" s="281" t="s">
        <v>486</v>
      </c>
      <c r="J306" s="79" t="s">
        <v>495</v>
      </c>
      <c r="K306" s="84"/>
    </row>
    <row r="307" spans="1:11" ht="92.25" customHeight="1" x14ac:dyDescent="0.25">
      <c r="A307" s="433"/>
      <c r="B307" s="434"/>
      <c r="C307" s="82" t="s">
        <v>498</v>
      </c>
      <c r="D307" s="280">
        <f>SUM(E307:H307)</f>
        <v>190</v>
      </c>
      <c r="E307" s="282"/>
      <c r="F307" s="282">
        <v>190</v>
      </c>
      <c r="G307" s="282"/>
      <c r="H307" s="282"/>
      <c r="I307" s="281"/>
      <c r="J307" s="79" t="s">
        <v>495</v>
      </c>
      <c r="K307" s="84"/>
    </row>
    <row r="308" spans="1:11" ht="90" customHeight="1" x14ac:dyDescent="0.25">
      <c r="A308" s="433"/>
      <c r="B308" s="434"/>
      <c r="C308" s="82" t="s">
        <v>499</v>
      </c>
      <c r="D308" s="280">
        <f>SUM(E308:H308)</f>
        <v>30</v>
      </c>
      <c r="E308" s="282"/>
      <c r="F308" s="282"/>
      <c r="G308" s="282">
        <v>30</v>
      </c>
      <c r="H308" s="282"/>
      <c r="I308" s="281"/>
      <c r="J308" s="79" t="s">
        <v>495</v>
      </c>
      <c r="K308" s="84"/>
    </row>
    <row r="309" spans="1:11" ht="94.5" customHeight="1" x14ac:dyDescent="0.25">
      <c r="A309" s="433"/>
      <c r="B309" s="434"/>
      <c r="C309" s="101" t="s">
        <v>500</v>
      </c>
      <c r="D309" s="280">
        <f>SUM(E309:H309)</f>
        <v>118001.49</v>
      </c>
      <c r="E309" s="282"/>
      <c r="F309" s="282">
        <v>118001.49</v>
      </c>
      <c r="G309" s="282"/>
      <c r="H309" s="282"/>
      <c r="I309" s="281"/>
      <c r="J309" s="79" t="s">
        <v>495</v>
      </c>
      <c r="K309" s="84"/>
    </row>
    <row r="310" spans="1:11" x14ac:dyDescent="0.25">
      <c r="A310" s="433"/>
      <c r="B310" s="434"/>
      <c r="C310" s="163" t="s">
        <v>161</v>
      </c>
      <c r="D310" s="131">
        <f>SUM(D307:D309)</f>
        <v>118221.49</v>
      </c>
      <c r="E310" s="131">
        <f>SUM(E307:E309)</f>
        <v>0</v>
      </c>
      <c r="F310" s="131">
        <f>SUM(F307:F309)</f>
        <v>118191.49</v>
      </c>
      <c r="G310" s="131">
        <f>SUM(G307:G309)</f>
        <v>30</v>
      </c>
      <c r="H310" s="131">
        <f>SUM(H307:H309)</f>
        <v>0</v>
      </c>
      <c r="I310" s="132"/>
      <c r="J310" s="79"/>
      <c r="K310" s="84"/>
    </row>
    <row r="311" spans="1:11" x14ac:dyDescent="0.25">
      <c r="A311" s="433"/>
      <c r="B311" s="434"/>
      <c r="C311" s="433" t="s">
        <v>7</v>
      </c>
      <c r="D311" s="433"/>
      <c r="E311" s="433"/>
      <c r="F311" s="433"/>
      <c r="G311" s="433"/>
      <c r="H311" s="433"/>
      <c r="I311" s="433"/>
      <c r="J311" s="433"/>
      <c r="K311" s="433"/>
    </row>
    <row r="312" spans="1:11" ht="124.5" customHeight="1" x14ac:dyDescent="0.25">
      <c r="A312" s="433"/>
      <c r="B312" s="434"/>
      <c r="C312" s="91" t="s">
        <v>501</v>
      </c>
      <c r="D312" s="92">
        <f t="shared" ref="D312:D317" si="13">SUM(E312:H312)</f>
        <v>3000</v>
      </c>
      <c r="E312" s="92"/>
      <c r="F312" s="92">
        <v>3000</v>
      </c>
      <c r="G312" s="92"/>
      <c r="H312" s="273"/>
      <c r="I312" s="273"/>
      <c r="J312" s="79" t="s">
        <v>502</v>
      </c>
      <c r="K312" s="273"/>
    </row>
    <row r="313" spans="1:11" ht="122.25" customHeight="1" x14ac:dyDescent="0.25">
      <c r="A313" s="433"/>
      <c r="B313" s="434"/>
      <c r="C313" s="82" t="s">
        <v>503</v>
      </c>
      <c r="D313" s="92">
        <f t="shared" si="13"/>
        <v>190</v>
      </c>
      <c r="E313" s="92"/>
      <c r="F313" s="92">
        <v>190</v>
      </c>
      <c r="G313" s="92"/>
      <c r="H313" s="273"/>
      <c r="I313" s="273"/>
      <c r="J313" s="79" t="s">
        <v>502</v>
      </c>
      <c r="K313" s="273"/>
    </row>
    <row r="314" spans="1:11" ht="124.5" customHeight="1" x14ac:dyDescent="0.25">
      <c r="A314" s="433"/>
      <c r="B314" s="434"/>
      <c r="C314" s="82" t="s">
        <v>499</v>
      </c>
      <c r="D314" s="92">
        <f t="shared" si="13"/>
        <v>170</v>
      </c>
      <c r="E314" s="92"/>
      <c r="F314" s="92"/>
      <c r="G314" s="92">
        <v>170</v>
      </c>
      <c r="H314" s="273"/>
      <c r="I314" s="273"/>
      <c r="J314" s="79" t="s">
        <v>502</v>
      </c>
      <c r="K314" s="273"/>
    </row>
    <row r="315" spans="1:11" ht="120" customHeight="1" x14ac:dyDescent="0.25">
      <c r="A315" s="433"/>
      <c r="B315" s="434"/>
      <c r="C315" s="82" t="s">
        <v>504</v>
      </c>
      <c r="D315" s="273">
        <f t="shared" si="13"/>
        <v>220</v>
      </c>
      <c r="E315" s="273"/>
      <c r="F315" s="273">
        <v>220</v>
      </c>
      <c r="G315" s="273"/>
      <c r="H315" s="273"/>
      <c r="I315" s="273"/>
      <c r="J315" s="79" t="s">
        <v>502</v>
      </c>
      <c r="K315" s="273"/>
    </row>
    <row r="316" spans="1:11" ht="124.5" customHeight="1" x14ac:dyDescent="0.25">
      <c r="A316" s="433"/>
      <c r="B316" s="434"/>
      <c r="C316" s="82" t="s">
        <v>505</v>
      </c>
      <c r="D316" s="273">
        <f t="shared" si="13"/>
        <v>550</v>
      </c>
      <c r="E316" s="273"/>
      <c r="F316" s="273">
        <v>550</v>
      </c>
      <c r="G316" s="273"/>
      <c r="H316" s="273"/>
      <c r="I316" s="273"/>
      <c r="J316" s="79" t="s">
        <v>502</v>
      </c>
      <c r="K316" s="273"/>
    </row>
    <row r="317" spans="1:11" ht="120" x14ac:dyDescent="0.25">
      <c r="A317" s="433"/>
      <c r="B317" s="434"/>
      <c r="C317" s="101" t="s">
        <v>506</v>
      </c>
      <c r="D317" s="164">
        <f t="shared" si="13"/>
        <v>36000</v>
      </c>
      <c r="E317" s="165">
        <v>0</v>
      </c>
      <c r="F317" s="164">
        <v>36000</v>
      </c>
      <c r="G317" s="165">
        <v>0</v>
      </c>
      <c r="H317" s="165">
        <v>0</v>
      </c>
      <c r="I317" s="79" t="s">
        <v>208</v>
      </c>
      <c r="J317" s="79" t="s">
        <v>502</v>
      </c>
      <c r="K317" s="166" t="s">
        <v>507</v>
      </c>
    </row>
    <row r="318" spans="1:11" ht="120" x14ac:dyDescent="0.25">
      <c r="A318" s="433"/>
      <c r="B318" s="434"/>
      <c r="C318" s="101" t="s">
        <v>508</v>
      </c>
      <c r="D318" s="164">
        <v>149700</v>
      </c>
      <c r="E318" s="165">
        <v>0</v>
      </c>
      <c r="F318" s="164">
        <v>149700</v>
      </c>
      <c r="G318" s="165">
        <v>0</v>
      </c>
      <c r="H318" s="165">
        <v>0</v>
      </c>
      <c r="I318" s="79" t="s">
        <v>210</v>
      </c>
      <c r="J318" s="167" t="s">
        <v>502</v>
      </c>
      <c r="K318" s="168" t="s">
        <v>509</v>
      </c>
    </row>
    <row r="319" spans="1:11" ht="120" x14ac:dyDescent="0.25">
      <c r="A319" s="433"/>
      <c r="B319" s="434"/>
      <c r="C319" s="169" t="s">
        <v>510</v>
      </c>
      <c r="D319" s="164">
        <f>SUM(E319:H319)</f>
        <v>60000</v>
      </c>
      <c r="E319" s="165">
        <v>0</v>
      </c>
      <c r="F319" s="165">
        <v>51200</v>
      </c>
      <c r="G319" s="165">
        <v>8800</v>
      </c>
      <c r="H319" s="165">
        <v>0</v>
      </c>
      <c r="I319" s="79" t="s">
        <v>210</v>
      </c>
      <c r="J319" s="79" t="s">
        <v>502</v>
      </c>
      <c r="K319" s="166" t="s">
        <v>511</v>
      </c>
    </row>
    <row r="320" spans="1:11" ht="120" x14ac:dyDescent="0.25">
      <c r="A320" s="433"/>
      <c r="B320" s="434"/>
      <c r="C320" s="134" t="s">
        <v>512</v>
      </c>
      <c r="D320" s="165">
        <f>SUM(E320:H320)</f>
        <v>10378.9</v>
      </c>
      <c r="E320" s="165">
        <v>0</v>
      </c>
      <c r="F320" s="165">
        <v>10378.9</v>
      </c>
      <c r="G320" s="165">
        <v>0</v>
      </c>
      <c r="H320" s="170">
        <v>0</v>
      </c>
      <c r="I320" s="84" t="s">
        <v>168</v>
      </c>
      <c r="J320" s="167" t="s">
        <v>502</v>
      </c>
      <c r="K320" s="171" t="s">
        <v>513</v>
      </c>
    </row>
    <row r="321" spans="1:11" ht="120" x14ac:dyDescent="0.25">
      <c r="A321" s="433"/>
      <c r="B321" s="434"/>
      <c r="C321" s="169" t="s">
        <v>514</v>
      </c>
      <c r="D321" s="164">
        <v>40000</v>
      </c>
      <c r="E321" s="165">
        <v>0</v>
      </c>
      <c r="F321" s="164">
        <v>40000</v>
      </c>
      <c r="G321" s="165">
        <v>0</v>
      </c>
      <c r="H321" s="165">
        <v>0</v>
      </c>
      <c r="I321" s="79" t="s">
        <v>210</v>
      </c>
      <c r="J321" s="79" t="s">
        <v>502</v>
      </c>
      <c r="K321" s="166" t="s">
        <v>515</v>
      </c>
    </row>
    <row r="322" spans="1:11" ht="105" x14ac:dyDescent="0.25">
      <c r="A322" s="433"/>
      <c r="B322" s="434"/>
      <c r="C322" s="134" t="s">
        <v>516</v>
      </c>
      <c r="D322" s="164">
        <f t="shared" ref="D322:D328" si="14">SUM(E322:H322)</f>
        <v>124711.5</v>
      </c>
      <c r="E322" s="165">
        <v>0</v>
      </c>
      <c r="F322" s="164">
        <v>124711.5</v>
      </c>
      <c r="G322" s="165">
        <v>0</v>
      </c>
      <c r="H322" s="165">
        <v>0</v>
      </c>
      <c r="I322" s="79" t="s">
        <v>210</v>
      </c>
      <c r="J322" s="167" t="s">
        <v>517</v>
      </c>
      <c r="K322" s="172" t="s">
        <v>518</v>
      </c>
    </row>
    <row r="323" spans="1:11" ht="120" x14ac:dyDescent="0.25">
      <c r="A323" s="433"/>
      <c r="B323" s="434"/>
      <c r="C323" s="173" t="s">
        <v>519</v>
      </c>
      <c r="D323" s="164">
        <f t="shared" si="14"/>
        <v>5000</v>
      </c>
      <c r="E323" s="153">
        <v>0</v>
      </c>
      <c r="F323" s="164">
        <v>5000</v>
      </c>
      <c r="G323" s="153">
        <v>0</v>
      </c>
      <c r="H323" s="153">
        <v>0</v>
      </c>
      <c r="I323" s="84" t="s">
        <v>189</v>
      </c>
      <c r="J323" s="79" t="s">
        <v>502</v>
      </c>
      <c r="K323" s="79" t="s">
        <v>520</v>
      </c>
    </row>
    <row r="324" spans="1:11" ht="126.75" customHeight="1" x14ac:dyDescent="0.25">
      <c r="A324" s="433"/>
      <c r="B324" s="434"/>
      <c r="C324" s="174" t="s">
        <v>521</v>
      </c>
      <c r="D324" s="164">
        <f t="shared" si="14"/>
        <v>200</v>
      </c>
      <c r="E324" s="175"/>
      <c r="F324" s="176">
        <v>200</v>
      </c>
      <c r="G324" s="175"/>
      <c r="H324" s="175"/>
      <c r="I324" s="177"/>
      <c r="J324" s="79" t="s">
        <v>502</v>
      </c>
      <c r="K324" s="178"/>
    </row>
    <row r="325" spans="1:11" ht="120" x14ac:dyDescent="0.25">
      <c r="A325" s="433"/>
      <c r="B325" s="434"/>
      <c r="C325" s="174" t="s">
        <v>522</v>
      </c>
      <c r="D325" s="164">
        <f t="shared" si="14"/>
        <v>250</v>
      </c>
      <c r="E325" s="175"/>
      <c r="F325" s="176"/>
      <c r="G325" s="175">
        <v>250</v>
      </c>
      <c r="H325" s="175"/>
      <c r="I325" s="177"/>
      <c r="J325" s="79" t="s">
        <v>502</v>
      </c>
      <c r="K325" s="178"/>
    </row>
    <row r="326" spans="1:11" ht="120.75" customHeight="1" x14ac:dyDescent="0.25">
      <c r="A326" s="433"/>
      <c r="B326" s="434"/>
      <c r="C326" s="174" t="s">
        <v>523</v>
      </c>
      <c r="D326" s="164">
        <f t="shared" si="14"/>
        <v>300</v>
      </c>
      <c r="E326" s="175"/>
      <c r="F326" s="176">
        <v>300</v>
      </c>
      <c r="G326" s="175"/>
      <c r="H326" s="175"/>
      <c r="I326" s="177"/>
      <c r="J326" s="79" t="s">
        <v>502</v>
      </c>
      <c r="K326" s="178"/>
    </row>
    <row r="327" spans="1:11" ht="120" x14ac:dyDescent="0.25">
      <c r="A327" s="433"/>
      <c r="B327" s="434"/>
      <c r="C327" s="174" t="s">
        <v>524</v>
      </c>
      <c r="D327" s="164">
        <f t="shared" si="14"/>
        <v>500</v>
      </c>
      <c r="E327" s="175"/>
      <c r="F327" s="176">
        <v>500</v>
      </c>
      <c r="G327" s="175"/>
      <c r="H327" s="175"/>
      <c r="I327" s="177"/>
      <c r="J327" s="79" t="s">
        <v>502</v>
      </c>
      <c r="K327" s="178"/>
    </row>
    <row r="328" spans="1:11" ht="170.25" customHeight="1" x14ac:dyDescent="0.25">
      <c r="A328" s="433"/>
      <c r="B328" s="434"/>
      <c r="C328" s="179" t="s">
        <v>525</v>
      </c>
      <c r="D328" s="176">
        <f t="shared" si="14"/>
        <v>12520.400000000001</v>
      </c>
      <c r="E328" s="180">
        <v>2075.6999999999998</v>
      </c>
      <c r="F328" s="180">
        <v>10444.700000000001</v>
      </c>
      <c r="G328" s="180">
        <v>0</v>
      </c>
      <c r="H328" s="180">
        <v>0</v>
      </c>
      <c r="I328" s="181" t="s">
        <v>210</v>
      </c>
      <c r="J328" s="167" t="s">
        <v>502</v>
      </c>
      <c r="K328" s="182" t="s">
        <v>526</v>
      </c>
    </row>
    <row r="329" spans="1:11" x14ac:dyDescent="0.25">
      <c r="A329" s="433"/>
      <c r="B329" s="434"/>
      <c r="C329" s="93" t="s">
        <v>171</v>
      </c>
      <c r="D329" s="111">
        <f>SUM(D312:D328)</f>
        <v>443690.80000000005</v>
      </c>
      <c r="E329" s="111">
        <f>SUM(E312:E328)</f>
        <v>2075.6999999999998</v>
      </c>
      <c r="F329" s="111">
        <f>SUM(F312:F328)</f>
        <v>432395.10000000003</v>
      </c>
      <c r="G329" s="111">
        <f>SUM(G312:G328)</f>
        <v>9220</v>
      </c>
      <c r="H329" s="111">
        <f>SUM(H312:H328)</f>
        <v>0</v>
      </c>
      <c r="I329" s="183"/>
      <c r="J329" s="84"/>
      <c r="K329" s="84"/>
    </row>
    <row r="330" spans="1:11" x14ac:dyDescent="0.25">
      <c r="A330" s="433"/>
      <c r="B330" s="434"/>
      <c r="C330" s="415" t="s">
        <v>8</v>
      </c>
      <c r="D330" s="416"/>
      <c r="E330" s="416"/>
      <c r="F330" s="416"/>
      <c r="G330" s="416"/>
      <c r="H330" s="416"/>
      <c r="I330" s="416"/>
      <c r="J330" s="416"/>
      <c r="K330" s="417"/>
    </row>
    <row r="331" spans="1:11" ht="120" x14ac:dyDescent="0.25">
      <c r="A331" s="433"/>
      <c r="B331" s="434"/>
      <c r="C331" s="91" t="s">
        <v>527</v>
      </c>
      <c r="D331" s="273">
        <f>SUM(E331:H331)</f>
        <v>1500</v>
      </c>
      <c r="E331" s="273"/>
      <c r="F331" s="273">
        <v>1500</v>
      </c>
      <c r="G331" s="273"/>
      <c r="H331" s="273"/>
      <c r="I331" s="273"/>
      <c r="J331" s="79" t="s">
        <v>502</v>
      </c>
      <c r="K331" s="276"/>
    </row>
    <row r="332" spans="1:11" ht="45" x14ac:dyDescent="0.25">
      <c r="A332" s="433"/>
      <c r="B332" s="434"/>
      <c r="C332" s="82" t="s">
        <v>498</v>
      </c>
      <c r="D332" s="273">
        <f>SUM(E332:H332)</f>
        <v>220</v>
      </c>
      <c r="E332" s="273"/>
      <c r="F332" s="273">
        <v>220</v>
      </c>
      <c r="G332" s="273"/>
      <c r="H332" s="273"/>
      <c r="I332" s="273"/>
      <c r="J332" s="79"/>
      <c r="K332" s="276"/>
    </row>
    <row r="333" spans="1:11" ht="120" x14ac:dyDescent="0.25">
      <c r="A333" s="433"/>
      <c r="B333" s="434"/>
      <c r="C333" s="134" t="s">
        <v>528</v>
      </c>
      <c r="D333" s="165">
        <f t="shared" ref="D333:D341" si="15">SUM(E333:H333)</f>
        <v>4000</v>
      </c>
      <c r="E333" s="165">
        <v>0</v>
      </c>
      <c r="F333" s="165">
        <v>4000</v>
      </c>
      <c r="G333" s="165">
        <v>0</v>
      </c>
      <c r="H333" s="170">
        <v>0</v>
      </c>
      <c r="I333" s="84" t="s">
        <v>168</v>
      </c>
      <c r="J333" s="79" t="s">
        <v>502</v>
      </c>
      <c r="K333" s="184" t="s">
        <v>513</v>
      </c>
    </row>
    <row r="334" spans="1:11" ht="120" x14ac:dyDescent="0.25">
      <c r="A334" s="433"/>
      <c r="B334" s="434"/>
      <c r="C334" s="134" t="s">
        <v>529</v>
      </c>
      <c r="D334" s="165">
        <f t="shared" si="15"/>
        <v>6930</v>
      </c>
      <c r="E334" s="165"/>
      <c r="F334" s="165">
        <v>6930</v>
      </c>
      <c r="G334" s="165"/>
      <c r="H334" s="170"/>
      <c r="I334" s="84"/>
      <c r="J334" s="79" t="s">
        <v>502</v>
      </c>
      <c r="K334" s="184"/>
    </row>
    <row r="335" spans="1:11" ht="120" x14ac:dyDescent="0.25">
      <c r="A335" s="433"/>
      <c r="B335" s="434"/>
      <c r="C335" s="134" t="s">
        <v>530</v>
      </c>
      <c r="D335" s="165">
        <f t="shared" si="15"/>
        <v>4200</v>
      </c>
      <c r="E335" s="165">
        <v>0</v>
      </c>
      <c r="F335" s="165">
        <v>4200</v>
      </c>
      <c r="G335" s="165">
        <v>0</v>
      </c>
      <c r="H335" s="170">
        <v>0</v>
      </c>
      <c r="I335" s="84" t="s">
        <v>168</v>
      </c>
      <c r="J335" s="167" t="s">
        <v>502</v>
      </c>
      <c r="K335" s="185"/>
    </row>
    <row r="336" spans="1:11" ht="120" x14ac:dyDescent="0.25">
      <c r="A336" s="433"/>
      <c r="B336" s="434"/>
      <c r="C336" s="186" t="s">
        <v>531</v>
      </c>
      <c r="D336" s="165">
        <f t="shared" si="15"/>
        <v>10433.699999999999</v>
      </c>
      <c r="E336" s="165">
        <v>1037.9000000000001</v>
      </c>
      <c r="F336" s="165">
        <v>9395.7999999999993</v>
      </c>
      <c r="G336" s="170">
        <v>0</v>
      </c>
      <c r="H336" s="170">
        <v>0</v>
      </c>
      <c r="I336" s="79" t="s">
        <v>210</v>
      </c>
      <c r="J336" s="79" t="s">
        <v>502</v>
      </c>
      <c r="K336" s="184" t="s">
        <v>532</v>
      </c>
    </row>
    <row r="337" spans="1:11" ht="120" x14ac:dyDescent="0.25">
      <c r="A337" s="433"/>
      <c r="B337" s="434"/>
      <c r="C337" s="141" t="s">
        <v>533</v>
      </c>
      <c r="D337" s="164">
        <f t="shared" si="15"/>
        <v>6217.6</v>
      </c>
      <c r="E337" s="165">
        <v>0</v>
      </c>
      <c r="F337" s="164">
        <v>6217.6</v>
      </c>
      <c r="G337" s="153">
        <v>0</v>
      </c>
      <c r="H337" s="153">
        <v>0</v>
      </c>
      <c r="I337" s="84" t="s">
        <v>168</v>
      </c>
      <c r="J337" s="79" t="s">
        <v>502</v>
      </c>
      <c r="K337" s="152" t="s">
        <v>513</v>
      </c>
    </row>
    <row r="338" spans="1:11" ht="120" x14ac:dyDescent="0.25">
      <c r="A338" s="433"/>
      <c r="B338" s="434"/>
      <c r="C338" s="141" t="s">
        <v>534</v>
      </c>
      <c r="D338" s="164">
        <f t="shared" si="15"/>
        <v>13000</v>
      </c>
      <c r="E338" s="153">
        <v>0</v>
      </c>
      <c r="F338" s="164">
        <v>13000</v>
      </c>
      <c r="G338" s="153">
        <v>0</v>
      </c>
      <c r="H338" s="153">
        <v>0</v>
      </c>
      <c r="I338" s="84" t="s">
        <v>168</v>
      </c>
      <c r="J338" s="79" t="s">
        <v>502</v>
      </c>
      <c r="K338" s="152" t="s">
        <v>535</v>
      </c>
    </row>
    <row r="339" spans="1:11" ht="120" x14ac:dyDescent="0.25">
      <c r="A339" s="433"/>
      <c r="B339" s="434"/>
      <c r="C339" s="174" t="s">
        <v>536</v>
      </c>
      <c r="D339" s="164">
        <f t="shared" si="15"/>
        <v>150</v>
      </c>
      <c r="E339" s="175"/>
      <c r="F339" s="176">
        <v>150</v>
      </c>
      <c r="G339" s="175"/>
      <c r="H339" s="175"/>
      <c r="I339" s="177"/>
      <c r="J339" s="79" t="s">
        <v>502</v>
      </c>
      <c r="K339" s="152"/>
    </row>
    <row r="340" spans="1:11" ht="120" x14ac:dyDescent="0.25">
      <c r="A340" s="433"/>
      <c r="B340" s="434"/>
      <c r="C340" s="174" t="s">
        <v>537</v>
      </c>
      <c r="D340" s="164">
        <f t="shared" si="15"/>
        <v>350</v>
      </c>
      <c r="E340" s="175"/>
      <c r="F340" s="176">
        <v>350</v>
      </c>
      <c r="G340" s="175"/>
      <c r="H340" s="175"/>
      <c r="I340" s="177"/>
      <c r="J340" s="79" t="s">
        <v>502</v>
      </c>
      <c r="K340" s="152"/>
    </row>
    <row r="341" spans="1:11" ht="120" x14ac:dyDescent="0.25">
      <c r="A341" s="433"/>
      <c r="B341" s="434"/>
      <c r="C341" s="187" t="s">
        <v>538</v>
      </c>
      <c r="D341" s="180">
        <f t="shared" si="15"/>
        <v>6929.6</v>
      </c>
      <c r="E341" s="188">
        <v>0</v>
      </c>
      <c r="F341" s="189">
        <v>6929.6</v>
      </c>
      <c r="G341" s="188">
        <v>0</v>
      </c>
      <c r="H341" s="188">
        <v>0</v>
      </c>
      <c r="I341" s="177" t="s">
        <v>539</v>
      </c>
      <c r="J341" s="79" t="s">
        <v>502</v>
      </c>
      <c r="K341" s="152" t="s">
        <v>513</v>
      </c>
    </row>
    <row r="342" spans="1:11" x14ac:dyDescent="0.25">
      <c r="A342" s="433"/>
      <c r="B342" s="434"/>
      <c r="C342" s="154" t="s">
        <v>175</v>
      </c>
      <c r="D342" s="111">
        <f>SUM(D331:D341)</f>
        <v>53930.899999999994</v>
      </c>
      <c r="E342" s="111">
        <f>SUM(E331:E341)</f>
        <v>1037.9000000000001</v>
      </c>
      <c r="F342" s="111">
        <f>SUM(F331:F341)</f>
        <v>52893</v>
      </c>
      <c r="G342" s="111">
        <f>SUM(G331:G341)</f>
        <v>0</v>
      </c>
      <c r="H342" s="111">
        <f>SUM(H331:H341)</f>
        <v>0</v>
      </c>
      <c r="I342" s="84"/>
      <c r="J342" s="84"/>
      <c r="K342" s="84"/>
    </row>
    <row r="343" spans="1:11" x14ac:dyDescent="0.25">
      <c r="A343" s="433"/>
      <c r="B343" s="434"/>
      <c r="C343" s="415" t="s">
        <v>9</v>
      </c>
      <c r="D343" s="416"/>
      <c r="E343" s="416"/>
      <c r="F343" s="416"/>
      <c r="G343" s="416"/>
      <c r="H343" s="416"/>
      <c r="I343" s="416"/>
      <c r="J343" s="416"/>
      <c r="K343" s="417"/>
    </row>
    <row r="344" spans="1:11" ht="120" x14ac:dyDescent="0.25">
      <c r="A344" s="433"/>
      <c r="B344" s="434"/>
      <c r="C344" s="91" t="s">
        <v>501</v>
      </c>
      <c r="D344" s="92">
        <f>SUM(E344:H344)</f>
        <v>800</v>
      </c>
      <c r="E344" s="92"/>
      <c r="F344" s="92">
        <v>800</v>
      </c>
      <c r="G344" s="273"/>
      <c r="H344" s="273"/>
      <c r="I344" s="273"/>
      <c r="J344" s="79" t="s">
        <v>502</v>
      </c>
      <c r="K344" s="190"/>
    </row>
    <row r="345" spans="1:11" ht="118.5" customHeight="1" x14ac:dyDescent="0.25">
      <c r="A345" s="433"/>
      <c r="B345" s="434"/>
      <c r="C345" s="134" t="s">
        <v>540</v>
      </c>
      <c r="D345" s="191">
        <v>6000</v>
      </c>
      <c r="E345" s="191"/>
      <c r="F345" s="191">
        <v>6000</v>
      </c>
      <c r="G345" s="191"/>
      <c r="H345" s="191"/>
      <c r="I345" s="92" t="s">
        <v>541</v>
      </c>
      <c r="J345" s="79" t="s">
        <v>502</v>
      </c>
      <c r="K345" s="185"/>
    </row>
    <row r="346" spans="1:11" ht="110.25" customHeight="1" x14ac:dyDescent="0.25">
      <c r="A346" s="433"/>
      <c r="B346" s="434"/>
      <c r="C346" s="134" t="s">
        <v>542</v>
      </c>
      <c r="D346" s="191">
        <v>3700</v>
      </c>
      <c r="E346" s="191"/>
      <c r="F346" s="191">
        <v>3700</v>
      </c>
      <c r="G346" s="191"/>
      <c r="H346" s="191"/>
      <c r="I346" s="92" t="s">
        <v>168</v>
      </c>
      <c r="J346" s="79" t="s">
        <v>502</v>
      </c>
      <c r="K346" s="280" t="s">
        <v>543</v>
      </c>
    </row>
    <row r="347" spans="1:11" ht="123.75" customHeight="1" x14ac:dyDescent="0.25">
      <c r="A347" s="433"/>
      <c r="B347" s="434"/>
      <c r="C347" s="141" t="s">
        <v>544</v>
      </c>
      <c r="D347" s="164">
        <f>SUM(E347:H347)</f>
        <v>1000</v>
      </c>
      <c r="E347" s="153">
        <v>0</v>
      </c>
      <c r="F347" s="164">
        <v>1000</v>
      </c>
      <c r="G347" s="153">
        <v>0</v>
      </c>
      <c r="H347" s="153">
        <v>0</v>
      </c>
      <c r="I347" s="92" t="s">
        <v>189</v>
      </c>
      <c r="J347" s="79" t="s">
        <v>502</v>
      </c>
      <c r="K347" s="152" t="s">
        <v>535</v>
      </c>
    </row>
    <row r="348" spans="1:11" ht="120" x14ac:dyDescent="0.25">
      <c r="A348" s="433"/>
      <c r="B348" s="434"/>
      <c r="C348" s="187" t="s">
        <v>545</v>
      </c>
      <c r="D348" s="164">
        <f>SUM(E348:H348)</f>
        <v>3000</v>
      </c>
      <c r="E348" s="153">
        <v>0</v>
      </c>
      <c r="F348" s="164">
        <v>3000</v>
      </c>
      <c r="G348" s="153">
        <v>0</v>
      </c>
      <c r="H348" s="153">
        <v>0</v>
      </c>
      <c r="I348" s="92" t="s">
        <v>168</v>
      </c>
      <c r="J348" s="79" t="s">
        <v>502</v>
      </c>
      <c r="K348" s="152" t="s">
        <v>532</v>
      </c>
    </row>
    <row r="349" spans="1:11" ht="90.75" customHeight="1" x14ac:dyDescent="0.25">
      <c r="A349" s="433"/>
      <c r="B349" s="434"/>
      <c r="C349" s="134" t="s">
        <v>546</v>
      </c>
      <c r="D349" s="164">
        <v>1000</v>
      </c>
      <c r="E349" s="153">
        <v>0</v>
      </c>
      <c r="F349" s="192">
        <v>1000</v>
      </c>
      <c r="G349" s="153">
        <v>0</v>
      </c>
      <c r="H349" s="153">
        <v>0</v>
      </c>
      <c r="I349" s="92" t="s">
        <v>168</v>
      </c>
      <c r="J349" s="79" t="s">
        <v>502</v>
      </c>
      <c r="K349" s="193" t="s">
        <v>547</v>
      </c>
    </row>
    <row r="350" spans="1:11" x14ac:dyDescent="0.25">
      <c r="A350" s="433"/>
      <c r="B350" s="434"/>
      <c r="C350" s="154" t="s">
        <v>178</v>
      </c>
      <c r="D350" s="111">
        <f>SUM(D345:D349)</f>
        <v>14700</v>
      </c>
      <c r="E350" s="111">
        <f>SUM(E345:E349)</f>
        <v>0</v>
      </c>
      <c r="F350" s="111">
        <f>SUM(F345:F349)</f>
        <v>14700</v>
      </c>
      <c r="G350" s="111">
        <f>SUM(G345:G349)</f>
        <v>0</v>
      </c>
      <c r="H350" s="111">
        <f>SUM(H345:H349)</f>
        <v>0</v>
      </c>
      <c r="I350" s="84"/>
      <c r="J350" s="84"/>
      <c r="K350" s="84"/>
    </row>
    <row r="351" spans="1:11" x14ac:dyDescent="0.25">
      <c r="A351" s="433"/>
      <c r="B351" s="434"/>
      <c r="C351" s="415" t="s">
        <v>10</v>
      </c>
      <c r="D351" s="416"/>
      <c r="E351" s="416"/>
      <c r="F351" s="416"/>
      <c r="G351" s="416"/>
      <c r="H351" s="416"/>
      <c r="I351" s="416"/>
      <c r="J351" s="416"/>
      <c r="K351" s="417"/>
    </row>
    <row r="352" spans="1:11" ht="120" x14ac:dyDescent="0.25">
      <c r="A352" s="433"/>
      <c r="B352" s="434"/>
      <c r="C352" s="141" t="s">
        <v>548</v>
      </c>
      <c r="D352" s="194">
        <f t="shared" ref="D352:D358" si="16">SUM(E352:H352)</f>
        <v>1000</v>
      </c>
      <c r="E352" s="194">
        <v>0</v>
      </c>
      <c r="F352" s="195">
        <v>1000</v>
      </c>
      <c r="G352" s="194">
        <v>0</v>
      </c>
      <c r="H352" s="194">
        <v>0</v>
      </c>
      <c r="I352" s="92" t="s">
        <v>189</v>
      </c>
      <c r="J352" s="79" t="s">
        <v>502</v>
      </c>
      <c r="K352" s="152" t="s">
        <v>549</v>
      </c>
    </row>
    <row r="353" spans="1:11" ht="120" x14ac:dyDescent="0.25">
      <c r="A353" s="433"/>
      <c r="B353" s="434"/>
      <c r="C353" s="134" t="s">
        <v>550</v>
      </c>
      <c r="D353" s="194">
        <f t="shared" si="16"/>
        <v>20000</v>
      </c>
      <c r="E353" s="194"/>
      <c r="F353" s="195">
        <v>20000</v>
      </c>
      <c r="G353" s="194"/>
      <c r="H353" s="194"/>
      <c r="I353" s="280" t="s">
        <v>208</v>
      </c>
      <c r="J353" s="79" t="s">
        <v>502</v>
      </c>
      <c r="K353" s="152" t="s">
        <v>551</v>
      </c>
    </row>
    <row r="354" spans="1:11" ht="120" x14ac:dyDescent="0.25">
      <c r="A354" s="433"/>
      <c r="B354" s="434"/>
      <c r="C354" s="141" t="s">
        <v>552</v>
      </c>
      <c r="D354" s="196">
        <f t="shared" si="16"/>
        <v>6000</v>
      </c>
      <c r="E354" s="196">
        <v>0</v>
      </c>
      <c r="F354" s="197">
        <v>6000</v>
      </c>
      <c r="G354" s="196">
        <v>0</v>
      </c>
      <c r="H354" s="196">
        <v>0</v>
      </c>
      <c r="I354" s="127" t="s">
        <v>168</v>
      </c>
      <c r="J354" s="79" t="s">
        <v>502</v>
      </c>
      <c r="K354" s="198" t="s">
        <v>543</v>
      </c>
    </row>
    <row r="355" spans="1:11" ht="120" x14ac:dyDescent="0.25">
      <c r="A355" s="433"/>
      <c r="B355" s="434"/>
      <c r="C355" s="199" t="s">
        <v>553</v>
      </c>
      <c r="D355" s="196">
        <f t="shared" si="16"/>
        <v>116000</v>
      </c>
      <c r="E355" s="196">
        <v>0</v>
      </c>
      <c r="F355" s="197">
        <v>116000</v>
      </c>
      <c r="G355" s="196">
        <v>0</v>
      </c>
      <c r="H355" s="196">
        <v>0</v>
      </c>
      <c r="I355" s="200" t="s">
        <v>210</v>
      </c>
      <c r="J355" s="79" t="s">
        <v>502</v>
      </c>
      <c r="K355" s="198" t="s">
        <v>532</v>
      </c>
    </row>
    <row r="356" spans="1:11" ht="120" x14ac:dyDescent="0.25">
      <c r="A356" s="433"/>
      <c r="B356" s="434"/>
      <c r="C356" s="199" t="s">
        <v>554</v>
      </c>
      <c r="D356" s="196">
        <f t="shared" si="16"/>
        <v>4000</v>
      </c>
      <c r="E356" s="196"/>
      <c r="F356" s="197">
        <v>4000</v>
      </c>
      <c r="G356" s="196"/>
      <c r="H356" s="196"/>
      <c r="I356" s="200"/>
      <c r="J356" s="79" t="s">
        <v>502</v>
      </c>
      <c r="K356" s="198"/>
    </row>
    <row r="357" spans="1:11" ht="120" x14ac:dyDescent="0.25">
      <c r="A357" s="433"/>
      <c r="B357" s="434"/>
      <c r="C357" s="199" t="s">
        <v>555</v>
      </c>
      <c r="D357" s="196">
        <f t="shared" si="16"/>
        <v>23000</v>
      </c>
      <c r="E357" s="196"/>
      <c r="F357" s="197">
        <v>23000</v>
      </c>
      <c r="G357" s="196"/>
      <c r="H357" s="196"/>
      <c r="I357" s="200"/>
      <c r="J357" s="79" t="s">
        <v>502</v>
      </c>
      <c r="K357" s="198"/>
    </row>
    <row r="358" spans="1:11" ht="120" x14ac:dyDescent="0.25">
      <c r="A358" s="433"/>
      <c r="B358" s="434"/>
      <c r="C358" s="199" t="s">
        <v>556</v>
      </c>
      <c r="D358" s="196">
        <f t="shared" si="16"/>
        <v>10000</v>
      </c>
      <c r="E358" s="196"/>
      <c r="F358" s="197">
        <v>10000</v>
      </c>
      <c r="G358" s="196"/>
      <c r="H358" s="196"/>
      <c r="I358" s="200"/>
      <c r="J358" s="167" t="s">
        <v>502</v>
      </c>
      <c r="K358" s="198"/>
    </row>
    <row r="359" spans="1:11" x14ac:dyDescent="0.25">
      <c r="A359" s="433"/>
      <c r="B359" s="434"/>
      <c r="C359" s="154" t="s">
        <v>180</v>
      </c>
      <c r="D359" s="111">
        <f>SUM(D352:D358)</f>
        <v>180000</v>
      </c>
      <c r="E359" s="111">
        <f>SUM(E352:E358)</f>
        <v>0</v>
      </c>
      <c r="F359" s="111">
        <f>SUM(F352:F358)</f>
        <v>180000</v>
      </c>
      <c r="G359" s="111">
        <f>SUM(G352:G358)</f>
        <v>0</v>
      </c>
      <c r="H359" s="111">
        <f>SUM(H352:H358)</f>
        <v>0</v>
      </c>
      <c r="I359" s="84"/>
      <c r="J359" s="84"/>
      <c r="K359" s="84"/>
    </row>
    <row r="360" spans="1:11" ht="15.75" thickBot="1" x14ac:dyDescent="0.3">
      <c r="A360" s="433"/>
      <c r="B360" s="434"/>
      <c r="C360" s="160" t="s">
        <v>181</v>
      </c>
      <c r="D360" s="147">
        <f>SUM(D329+D342+D350+D359+D310)</f>
        <v>810543.19000000006</v>
      </c>
      <c r="E360" s="147">
        <f>SUM(E329+E342+E350+E359+E310)</f>
        <v>3113.6</v>
      </c>
      <c r="F360" s="147">
        <f>SUM(F329+F342+F350+F359+F310)</f>
        <v>798179.59000000008</v>
      </c>
      <c r="G360" s="147">
        <f>SUM(G329+G342+G350+G359+G310)</f>
        <v>9250</v>
      </c>
      <c r="H360" s="147">
        <f>SUM(H329+H342+H350+H359+H310)</f>
        <v>0</v>
      </c>
      <c r="I360" s="84"/>
      <c r="J360" s="84"/>
      <c r="K360" s="84"/>
    </row>
    <row r="361" spans="1:11" ht="15.75" thickTop="1" x14ac:dyDescent="0.25">
      <c r="A361" s="396">
        <v>15</v>
      </c>
      <c r="B361" s="399" t="s">
        <v>557</v>
      </c>
      <c r="C361" s="424" t="s">
        <v>558</v>
      </c>
      <c r="D361" s="425"/>
      <c r="E361" s="425"/>
      <c r="F361" s="425"/>
      <c r="G361" s="425"/>
      <c r="H361" s="425"/>
      <c r="I361" s="426"/>
      <c r="J361" s="201"/>
      <c r="K361" s="202"/>
    </row>
    <row r="362" spans="1:11" ht="150" x14ac:dyDescent="0.25">
      <c r="A362" s="397"/>
      <c r="B362" s="400"/>
      <c r="C362" s="203" t="s">
        <v>559</v>
      </c>
      <c r="D362" s="83">
        <v>4000</v>
      </c>
      <c r="E362" s="83"/>
      <c r="F362" s="83">
        <v>4000</v>
      </c>
      <c r="G362" s="83"/>
      <c r="H362" s="83"/>
      <c r="I362" s="92" t="s">
        <v>168</v>
      </c>
      <c r="J362" s="79" t="s">
        <v>560</v>
      </c>
      <c r="K362" s="280" t="s">
        <v>561</v>
      </c>
    </row>
    <row r="363" spans="1:11" ht="150" x14ac:dyDescent="0.25">
      <c r="A363" s="397"/>
      <c r="B363" s="400"/>
      <c r="C363" s="203" t="s">
        <v>562</v>
      </c>
      <c r="D363" s="83">
        <v>8000</v>
      </c>
      <c r="E363" s="83"/>
      <c r="F363" s="83">
        <v>8000</v>
      </c>
      <c r="G363" s="83"/>
      <c r="H363" s="83"/>
      <c r="I363" s="280" t="s">
        <v>232</v>
      </c>
      <c r="J363" s="79" t="s">
        <v>560</v>
      </c>
      <c r="K363" s="280" t="s">
        <v>563</v>
      </c>
    </row>
    <row r="364" spans="1:11" ht="150" x14ac:dyDescent="0.25">
      <c r="A364" s="397"/>
      <c r="B364" s="400"/>
      <c r="C364" s="203" t="s">
        <v>564</v>
      </c>
      <c r="D364" s="83">
        <v>6000</v>
      </c>
      <c r="E364" s="83"/>
      <c r="F364" s="83">
        <v>6000</v>
      </c>
      <c r="G364" s="83"/>
      <c r="H364" s="83"/>
      <c r="I364" s="92" t="s">
        <v>232</v>
      </c>
      <c r="J364" s="79" t="s">
        <v>560</v>
      </c>
      <c r="K364" s="280" t="s">
        <v>561</v>
      </c>
    </row>
    <row r="365" spans="1:11" ht="150" x14ac:dyDescent="0.25">
      <c r="A365" s="397"/>
      <c r="B365" s="400"/>
      <c r="C365" s="203" t="s">
        <v>565</v>
      </c>
      <c r="D365" s="83">
        <v>2000</v>
      </c>
      <c r="E365" s="83"/>
      <c r="F365" s="83">
        <v>2000</v>
      </c>
      <c r="G365" s="83"/>
      <c r="H365" s="83"/>
      <c r="I365" s="280" t="s">
        <v>566</v>
      </c>
      <c r="J365" s="79" t="s">
        <v>560</v>
      </c>
      <c r="K365" s="280" t="s">
        <v>567</v>
      </c>
    </row>
    <row r="366" spans="1:11" ht="150" x14ac:dyDescent="0.25">
      <c r="A366" s="397"/>
      <c r="B366" s="400"/>
      <c r="C366" s="203" t="s">
        <v>568</v>
      </c>
      <c r="D366" s="140">
        <v>2000</v>
      </c>
      <c r="E366" s="140"/>
      <c r="F366" s="140">
        <v>2000</v>
      </c>
      <c r="G366" s="140"/>
      <c r="H366" s="140"/>
      <c r="I366" s="200" t="s">
        <v>208</v>
      </c>
      <c r="J366" s="79" t="s">
        <v>560</v>
      </c>
      <c r="K366" s="200" t="s">
        <v>567</v>
      </c>
    </row>
    <row r="367" spans="1:11" x14ac:dyDescent="0.25">
      <c r="A367" s="397"/>
      <c r="B367" s="400"/>
      <c r="C367" s="154" t="s">
        <v>171</v>
      </c>
      <c r="D367" s="111">
        <f>SUM(D362:D366)</f>
        <v>22000</v>
      </c>
      <c r="E367" s="111">
        <f>SUM(E362:E366)</f>
        <v>0</v>
      </c>
      <c r="F367" s="111">
        <f>SUM(F362:F366)</f>
        <v>22000</v>
      </c>
      <c r="G367" s="111">
        <f>SUM(G362:G366)</f>
        <v>0</v>
      </c>
      <c r="H367" s="111">
        <f>SUM(H362:H366)</f>
        <v>0</v>
      </c>
      <c r="I367" s="273"/>
      <c r="J367" s="84"/>
      <c r="K367" s="84"/>
    </row>
    <row r="368" spans="1:11" ht="15.75" thickBot="1" x14ac:dyDescent="0.3">
      <c r="A368" s="398"/>
      <c r="B368" s="401"/>
      <c r="C368" s="160" t="s">
        <v>196</v>
      </c>
      <c r="D368" s="147">
        <f>SUM(D367)</f>
        <v>22000</v>
      </c>
      <c r="E368" s="147">
        <f>SUM(E367)</f>
        <v>0</v>
      </c>
      <c r="F368" s="147">
        <f>SUM(F367)</f>
        <v>22000</v>
      </c>
      <c r="G368" s="147"/>
      <c r="H368" s="147"/>
      <c r="I368" s="158"/>
      <c r="J368" s="149"/>
      <c r="K368" s="149"/>
    </row>
    <row r="369" spans="1:11" ht="15.75" thickTop="1" x14ac:dyDescent="0.25">
      <c r="A369" s="396">
        <v>16</v>
      </c>
      <c r="B369" s="399" t="s">
        <v>569</v>
      </c>
      <c r="C369" s="421" t="s">
        <v>7</v>
      </c>
      <c r="D369" s="422"/>
      <c r="E369" s="422"/>
      <c r="F369" s="422"/>
      <c r="G369" s="422"/>
      <c r="H369" s="422"/>
      <c r="I369" s="422"/>
      <c r="J369" s="422"/>
      <c r="K369" s="423"/>
    </row>
    <row r="370" spans="1:11" ht="75" x14ac:dyDescent="0.25">
      <c r="A370" s="397"/>
      <c r="B370" s="400"/>
      <c r="C370" s="101" t="s">
        <v>570</v>
      </c>
      <c r="D370" s="106">
        <v>750</v>
      </c>
      <c r="E370" s="106"/>
      <c r="F370" s="106">
        <v>750</v>
      </c>
      <c r="G370" s="106"/>
      <c r="H370" s="106"/>
      <c r="I370" s="149" t="s">
        <v>168</v>
      </c>
      <c r="J370" s="130" t="s">
        <v>571</v>
      </c>
      <c r="K370" s="130" t="s">
        <v>572</v>
      </c>
    </row>
    <row r="371" spans="1:11" ht="90" x14ac:dyDescent="0.25">
      <c r="A371" s="397"/>
      <c r="B371" s="400"/>
      <c r="C371" s="101" t="s">
        <v>573</v>
      </c>
      <c r="D371" s="418" t="s">
        <v>485</v>
      </c>
      <c r="E371" s="419"/>
      <c r="F371" s="419"/>
      <c r="G371" s="419"/>
      <c r="H371" s="420"/>
      <c r="I371" s="200" t="s">
        <v>208</v>
      </c>
      <c r="J371" s="130" t="s">
        <v>571</v>
      </c>
      <c r="K371" s="709" t="s">
        <v>911</v>
      </c>
    </row>
    <row r="372" spans="1:11" ht="75" x14ac:dyDescent="0.25">
      <c r="A372" s="397"/>
      <c r="B372" s="400"/>
      <c r="C372" s="101" t="s">
        <v>574</v>
      </c>
      <c r="D372" s="418" t="s">
        <v>485</v>
      </c>
      <c r="E372" s="419"/>
      <c r="F372" s="419"/>
      <c r="G372" s="419"/>
      <c r="H372" s="420"/>
      <c r="I372" s="200" t="s">
        <v>208</v>
      </c>
      <c r="J372" s="130" t="s">
        <v>571</v>
      </c>
      <c r="K372" s="709" t="s">
        <v>911</v>
      </c>
    </row>
    <row r="373" spans="1:11" ht="75" x14ac:dyDescent="0.25">
      <c r="A373" s="397"/>
      <c r="B373" s="400"/>
      <c r="C373" s="101" t="s">
        <v>575</v>
      </c>
      <c r="D373" s="418" t="s">
        <v>485</v>
      </c>
      <c r="E373" s="419"/>
      <c r="F373" s="419"/>
      <c r="G373" s="419"/>
      <c r="H373" s="420"/>
      <c r="I373" s="200" t="s">
        <v>208</v>
      </c>
      <c r="J373" s="130" t="s">
        <v>571</v>
      </c>
      <c r="K373" s="709" t="s">
        <v>911</v>
      </c>
    </row>
    <row r="374" spans="1:11" ht="105" x14ac:dyDescent="0.25">
      <c r="A374" s="397"/>
      <c r="B374" s="400"/>
      <c r="C374" s="101" t="s">
        <v>912</v>
      </c>
      <c r="D374" s="418" t="s">
        <v>485</v>
      </c>
      <c r="E374" s="419"/>
      <c r="F374" s="419"/>
      <c r="G374" s="419"/>
      <c r="H374" s="420"/>
      <c r="I374" s="200" t="s">
        <v>208</v>
      </c>
      <c r="J374" s="130" t="s">
        <v>571</v>
      </c>
      <c r="K374" s="709" t="s">
        <v>911</v>
      </c>
    </row>
    <row r="375" spans="1:11" ht="75" x14ac:dyDescent="0.25">
      <c r="A375" s="397"/>
      <c r="B375" s="400"/>
      <c r="C375" s="101" t="s">
        <v>576</v>
      </c>
      <c r="D375" s="418" t="s">
        <v>485</v>
      </c>
      <c r="E375" s="419"/>
      <c r="F375" s="419"/>
      <c r="G375" s="419"/>
      <c r="H375" s="420"/>
      <c r="I375" s="200" t="s">
        <v>208</v>
      </c>
      <c r="J375" s="130" t="s">
        <v>571</v>
      </c>
      <c r="K375" s="709" t="s">
        <v>911</v>
      </c>
    </row>
    <row r="376" spans="1:11" ht="75" x14ac:dyDescent="0.25">
      <c r="A376" s="397"/>
      <c r="B376" s="400"/>
      <c r="C376" s="101" t="s">
        <v>577</v>
      </c>
      <c r="D376" s="418" t="s">
        <v>485</v>
      </c>
      <c r="E376" s="419"/>
      <c r="F376" s="419"/>
      <c r="G376" s="419"/>
      <c r="H376" s="420"/>
      <c r="I376" s="200" t="s">
        <v>208</v>
      </c>
      <c r="J376" s="130" t="s">
        <v>571</v>
      </c>
      <c r="K376" s="709" t="s">
        <v>911</v>
      </c>
    </row>
    <row r="377" spans="1:11" ht="75" x14ac:dyDescent="0.25">
      <c r="A377" s="397"/>
      <c r="B377" s="400"/>
      <c r="C377" s="101" t="s">
        <v>578</v>
      </c>
      <c r="D377" s="418" t="s">
        <v>485</v>
      </c>
      <c r="E377" s="419"/>
      <c r="F377" s="419"/>
      <c r="G377" s="419"/>
      <c r="H377" s="420"/>
      <c r="I377" s="200" t="s">
        <v>208</v>
      </c>
      <c r="J377" s="130" t="s">
        <v>571</v>
      </c>
      <c r="K377" s="709" t="s">
        <v>911</v>
      </c>
    </row>
    <row r="378" spans="1:11" ht="75" x14ac:dyDescent="0.25">
      <c r="A378" s="397"/>
      <c r="B378" s="400"/>
      <c r="C378" s="101" t="s">
        <v>579</v>
      </c>
      <c r="D378" s="418" t="s">
        <v>485</v>
      </c>
      <c r="E378" s="419"/>
      <c r="F378" s="419"/>
      <c r="G378" s="419"/>
      <c r="H378" s="420"/>
      <c r="I378" s="200" t="s">
        <v>208</v>
      </c>
      <c r="J378" s="130" t="s">
        <v>571</v>
      </c>
      <c r="K378" s="709" t="s">
        <v>911</v>
      </c>
    </row>
    <row r="379" spans="1:11" ht="75" x14ac:dyDescent="0.25">
      <c r="A379" s="397"/>
      <c r="B379" s="400"/>
      <c r="C379" s="101" t="s">
        <v>580</v>
      </c>
      <c r="D379" s="418" t="s">
        <v>485</v>
      </c>
      <c r="E379" s="419"/>
      <c r="F379" s="419"/>
      <c r="G379" s="419"/>
      <c r="H379" s="420"/>
      <c r="I379" s="200" t="s">
        <v>208</v>
      </c>
      <c r="J379" s="130" t="s">
        <v>571</v>
      </c>
      <c r="K379" s="709" t="s">
        <v>911</v>
      </c>
    </row>
    <row r="380" spans="1:11" ht="75" x14ac:dyDescent="0.25">
      <c r="A380" s="397"/>
      <c r="B380" s="400"/>
      <c r="C380" s="101" t="s">
        <v>581</v>
      </c>
      <c r="D380" s="418" t="s">
        <v>485</v>
      </c>
      <c r="E380" s="419"/>
      <c r="F380" s="419"/>
      <c r="G380" s="419"/>
      <c r="H380" s="420"/>
      <c r="I380" s="200" t="s">
        <v>208</v>
      </c>
      <c r="J380" s="130" t="s">
        <v>571</v>
      </c>
      <c r="K380" s="709" t="s">
        <v>911</v>
      </c>
    </row>
    <row r="381" spans="1:11" x14ac:dyDescent="0.25">
      <c r="A381" s="397"/>
      <c r="B381" s="400"/>
      <c r="C381" s="93" t="s">
        <v>222</v>
      </c>
      <c r="D381" s="111">
        <v>750</v>
      </c>
      <c r="E381" s="111"/>
      <c r="F381" s="111">
        <v>750</v>
      </c>
      <c r="G381" s="94"/>
      <c r="H381" s="94"/>
      <c r="I381" s="149"/>
      <c r="J381" s="149"/>
      <c r="K381" s="149"/>
    </row>
    <row r="382" spans="1:11" x14ac:dyDescent="0.25">
      <c r="A382" s="398"/>
      <c r="B382" s="401"/>
      <c r="C382" s="96" t="s">
        <v>196</v>
      </c>
      <c r="D382" s="147">
        <v>750</v>
      </c>
      <c r="E382" s="147"/>
      <c r="F382" s="147">
        <v>750</v>
      </c>
      <c r="G382" s="97"/>
      <c r="H382" s="97"/>
      <c r="I382" s="149"/>
      <c r="J382" s="149"/>
      <c r="K382" s="149"/>
    </row>
    <row r="383" spans="1:11" x14ac:dyDescent="0.25">
      <c r="A383" s="396">
        <v>17</v>
      </c>
      <c r="B383" s="399" t="s">
        <v>582</v>
      </c>
      <c r="C383" s="415" t="s">
        <v>7</v>
      </c>
      <c r="D383" s="416"/>
      <c r="E383" s="416"/>
      <c r="F383" s="416"/>
      <c r="G383" s="416"/>
      <c r="H383" s="416"/>
      <c r="I383" s="416"/>
      <c r="J383" s="416"/>
      <c r="K383" s="417"/>
    </row>
    <row r="384" spans="1:11" ht="120" x14ac:dyDescent="0.25">
      <c r="A384" s="397"/>
      <c r="B384" s="400"/>
      <c r="C384" s="203" t="s">
        <v>583</v>
      </c>
      <c r="D384" s="140">
        <f>E384+F384+G384+H384</f>
        <v>45200</v>
      </c>
      <c r="E384" s="140"/>
      <c r="F384" s="140">
        <v>45200</v>
      </c>
      <c r="G384" s="140"/>
      <c r="H384" s="204"/>
      <c r="I384" s="200" t="s">
        <v>210</v>
      </c>
      <c r="J384" s="280" t="s">
        <v>584</v>
      </c>
      <c r="K384" s="280" t="s">
        <v>585</v>
      </c>
    </row>
    <row r="385" spans="1:11" x14ac:dyDescent="0.25">
      <c r="A385" s="397"/>
      <c r="B385" s="400"/>
      <c r="C385" s="154" t="s">
        <v>171</v>
      </c>
      <c r="D385" s="205">
        <v>45200</v>
      </c>
      <c r="E385" s="205"/>
      <c r="F385" s="205">
        <v>45200</v>
      </c>
      <c r="G385" s="205"/>
      <c r="H385" s="205"/>
      <c r="I385" s="84"/>
      <c r="J385" s="84"/>
      <c r="K385" s="84"/>
    </row>
    <row r="386" spans="1:11" x14ac:dyDescent="0.25">
      <c r="A386" s="397"/>
      <c r="B386" s="400"/>
      <c r="C386" s="415" t="s">
        <v>8</v>
      </c>
      <c r="D386" s="416"/>
      <c r="E386" s="416"/>
      <c r="F386" s="416"/>
      <c r="G386" s="416"/>
      <c r="H386" s="416"/>
      <c r="I386" s="416"/>
      <c r="J386" s="416"/>
      <c r="K386" s="417"/>
    </row>
    <row r="387" spans="1:11" ht="120" x14ac:dyDescent="0.25">
      <c r="A387" s="397"/>
      <c r="B387" s="400"/>
      <c r="C387" s="203" t="s">
        <v>586</v>
      </c>
      <c r="D387" s="83">
        <f>E387+F387+G387+H387</f>
        <v>25000</v>
      </c>
      <c r="E387" s="83"/>
      <c r="F387" s="83">
        <v>24250</v>
      </c>
      <c r="G387" s="83">
        <v>750</v>
      </c>
      <c r="H387" s="83"/>
      <c r="I387" s="280" t="s">
        <v>210</v>
      </c>
      <c r="J387" s="280" t="s">
        <v>584</v>
      </c>
      <c r="K387" s="280" t="s">
        <v>587</v>
      </c>
    </row>
    <row r="388" spans="1:11" ht="120" x14ac:dyDescent="0.25">
      <c r="A388" s="397"/>
      <c r="B388" s="400"/>
      <c r="C388" s="203" t="s">
        <v>588</v>
      </c>
      <c r="D388" s="83">
        <f>E388+F388+G388+H388</f>
        <v>40000</v>
      </c>
      <c r="E388" s="83">
        <v>26900</v>
      </c>
      <c r="F388" s="83">
        <v>12700</v>
      </c>
      <c r="G388" s="83">
        <v>400</v>
      </c>
      <c r="H388" s="83"/>
      <c r="I388" s="280" t="s">
        <v>208</v>
      </c>
      <c r="J388" s="280" t="s">
        <v>584</v>
      </c>
      <c r="K388" s="280" t="s">
        <v>589</v>
      </c>
    </row>
    <row r="389" spans="1:11" ht="120" x14ac:dyDescent="0.25">
      <c r="A389" s="397"/>
      <c r="B389" s="400"/>
      <c r="C389" s="203" t="s">
        <v>590</v>
      </c>
      <c r="D389" s="83">
        <f>E389+F389+G389+H389</f>
        <v>40000</v>
      </c>
      <c r="E389" s="83">
        <v>26900</v>
      </c>
      <c r="F389" s="83">
        <v>12700</v>
      </c>
      <c r="G389" s="83">
        <v>400</v>
      </c>
      <c r="H389" s="83"/>
      <c r="I389" s="280" t="s">
        <v>208</v>
      </c>
      <c r="J389" s="280" t="s">
        <v>584</v>
      </c>
      <c r="K389" s="79" t="s">
        <v>591</v>
      </c>
    </row>
    <row r="390" spans="1:11" x14ac:dyDescent="0.25">
      <c r="A390" s="397"/>
      <c r="B390" s="400"/>
      <c r="C390" s="154" t="s">
        <v>175</v>
      </c>
      <c r="D390" s="205">
        <f>SUM(D387:D389)</f>
        <v>105000</v>
      </c>
      <c r="E390" s="205">
        <f>SUM(E387:E389)</f>
        <v>53800</v>
      </c>
      <c r="F390" s="205">
        <f>SUM(F387:F389)</f>
        <v>49650</v>
      </c>
      <c r="G390" s="205">
        <f>SUM(G387:G389)</f>
        <v>1550</v>
      </c>
      <c r="H390" s="205">
        <f>SUM(H387:H389)</f>
        <v>0</v>
      </c>
      <c r="I390" s="84"/>
      <c r="J390" s="84"/>
      <c r="K390" s="84"/>
    </row>
    <row r="391" spans="1:11" x14ac:dyDescent="0.25">
      <c r="A391" s="397"/>
      <c r="B391" s="400"/>
      <c r="C391" s="415" t="s">
        <v>9</v>
      </c>
      <c r="D391" s="416"/>
      <c r="E391" s="416"/>
      <c r="F391" s="416"/>
      <c r="G391" s="416"/>
      <c r="H391" s="416"/>
      <c r="I391" s="416"/>
      <c r="J391" s="416"/>
      <c r="K391" s="417"/>
    </row>
    <row r="392" spans="1:11" ht="120" x14ac:dyDescent="0.25">
      <c r="A392" s="397"/>
      <c r="B392" s="400"/>
      <c r="C392" s="203" t="s">
        <v>592</v>
      </c>
      <c r="D392" s="83">
        <f>E392+F392+G392+H392</f>
        <v>20000</v>
      </c>
      <c r="E392" s="83"/>
      <c r="F392" s="83">
        <v>19800</v>
      </c>
      <c r="G392" s="83">
        <v>200</v>
      </c>
      <c r="H392" s="83"/>
      <c r="I392" s="280" t="s">
        <v>210</v>
      </c>
      <c r="J392" s="280" t="s">
        <v>584</v>
      </c>
      <c r="K392" s="280" t="s">
        <v>593</v>
      </c>
    </row>
    <row r="393" spans="1:11" ht="120" x14ac:dyDescent="0.25">
      <c r="A393" s="397"/>
      <c r="B393" s="400"/>
      <c r="C393" s="203" t="s">
        <v>594</v>
      </c>
      <c r="D393" s="140">
        <f>E393+F393+G393+H393</f>
        <v>40000</v>
      </c>
      <c r="E393" s="140">
        <v>26900</v>
      </c>
      <c r="F393" s="140">
        <v>12700</v>
      </c>
      <c r="G393" s="140">
        <v>400</v>
      </c>
      <c r="H393" s="140"/>
      <c r="I393" s="280" t="s">
        <v>210</v>
      </c>
      <c r="J393" s="280" t="s">
        <v>584</v>
      </c>
      <c r="K393" s="206" t="s">
        <v>595</v>
      </c>
    </row>
    <row r="394" spans="1:11" ht="120" x14ac:dyDescent="0.25">
      <c r="A394" s="397"/>
      <c r="B394" s="400"/>
      <c r="C394" s="203" t="s">
        <v>596</v>
      </c>
      <c r="D394" s="83">
        <v>250</v>
      </c>
      <c r="E394" s="83"/>
      <c r="F394" s="106">
        <v>200</v>
      </c>
      <c r="G394" s="106">
        <v>50</v>
      </c>
      <c r="H394" s="83"/>
      <c r="I394" s="280" t="s">
        <v>597</v>
      </c>
      <c r="J394" s="280" t="s">
        <v>584</v>
      </c>
      <c r="K394" s="280" t="s">
        <v>598</v>
      </c>
    </row>
    <row r="395" spans="1:11" x14ac:dyDescent="0.25">
      <c r="A395" s="397"/>
      <c r="B395" s="400"/>
      <c r="C395" s="154" t="s">
        <v>178</v>
      </c>
      <c r="D395" s="111">
        <f>SUM(D392:D394)</f>
        <v>60250</v>
      </c>
      <c r="E395" s="111">
        <f>SUM(E392:E394)</f>
        <v>26900</v>
      </c>
      <c r="F395" s="111">
        <f>SUM(F392:F394)</f>
        <v>32700</v>
      </c>
      <c r="G395" s="111">
        <f>SUM(G392:G394)</f>
        <v>650</v>
      </c>
      <c r="H395" s="111">
        <f>SUM(H392:H394)</f>
        <v>0</v>
      </c>
      <c r="I395" s="273"/>
      <c r="J395" s="273"/>
      <c r="K395" s="273"/>
    </row>
    <row r="396" spans="1:11" x14ac:dyDescent="0.25">
      <c r="A396" s="397"/>
      <c r="B396" s="400"/>
      <c r="C396" s="415" t="s">
        <v>10</v>
      </c>
      <c r="D396" s="416"/>
      <c r="E396" s="416"/>
      <c r="F396" s="416"/>
      <c r="G396" s="416"/>
      <c r="H396" s="416"/>
      <c r="I396" s="416"/>
      <c r="J396" s="416"/>
      <c r="K396" s="417"/>
    </row>
    <row r="397" spans="1:11" ht="120" x14ac:dyDescent="0.25">
      <c r="A397" s="397"/>
      <c r="B397" s="400"/>
      <c r="C397" s="203" t="s">
        <v>599</v>
      </c>
      <c r="D397" s="83">
        <f>E397+F397+G397+H397</f>
        <v>15000</v>
      </c>
      <c r="E397" s="83"/>
      <c r="F397" s="83">
        <v>14850</v>
      </c>
      <c r="G397" s="83">
        <v>150</v>
      </c>
      <c r="H397" s="83"/>
      <c r="I397" s="280" t="s">
        <v>210</v>
      </c>
      <c r="J397" s="280" t="s">
        <v>584</v>
      </c>
      <c r="K397" s="280" t="s">
        <v>600</v>
      </c>
    </row>
    <row r="398" spans="1:11" ht="120" x14ac:dyDescent="0.25">
      <c r="A398" s="397"/>
      <c r="B398" s="400"/>
      <c r="C398" s="203" t="s">
        <v>601</v>
      </c>
      <c r="D398" s="140">
        <f>E398+F398+G398+H398</f>
        <v>60000</v>
      </c>
      <c r="E398" s="140">
        <v>40400</v>
      </c>
      <c r="F398" s="140">
        <v>19000</v>
      </c>
      <c r="G398" s="140">
        <v>600</v>
      </c>
      <c r="H398" s="140"/>
      <c r="I398" s="280" t="s">
        <v>210</v>
      </c>
      <c r="J398" s="280" t="s">
        <v>584</v>
      </c>
      <c r="K398" s="79" t="s">
        <v>602</v>
      </c>
    </row>
    <row r="399" spans="1:11" x14ac:dyDescent="0.25">
      <c r="A399" s="397"/>
      <c r="B399" s="400"/>
      <c r="C399" s="154" t="s">
        <v>180</v>
      </c>
      <c r="D399" s="205">
        <f>SUM(D397:D398)</f>
        <v>75000</v>
      </c>
      <c r="E399" s="205">
        <f>SUM(E397:E398)</f>
        <v>40400</v>
      </c>
      <c r="F399" s="205">
        <f>SUM(F397:F398)</f>
        <v>33850</v>
      </c>
      <c r="G399" s="205">
        <f>SUM(G397:G398)</f>
        <v>750</v>
      </c>
      <c r="H399" s="205">
        <f>SUM(H397:H398)</f>
        <v>0</v>
      </c>
      <c r="I399" s="84"/>
      <c r="J399" s="84"/>
      <c r="K399" s="84"/>
    </row>
    <row r="400" spans="1:11" ht="15.75" thickBot="1" x14ac:dyDescent="0.3">
      <c r="A400" s="398"/>
      <c r="B400" s="401"/>
      <c r="C400" s="160" t="s">
        <v>196</v>
      </c>
      <c r="D400" s="147">
        <f>SUM(D385+D390+D395+D399)</f>
        <v>285450</v>
      </c>
      <c r="E400" s="147">
        <f>SUM(E385+E390+E395+E399)</f>
        <v>121100</v>
      </c>
      <c r="F400" s="147">
        <f>SUM(F385+F390+F395+F399)</f>
        <v>161400</v>
      </c>
      <c r="G400" s="147">
        <f>SUM(G385+G390+G395+G399)</f>
        <v>2950</v>
      </c>
      <c r="H400" s="147">
        <f>SUM(H385+H390+H395+H399)</f>
        <v>0</v>
      </c>
      <c r="I400" s="84"/>
      <c r="J400" s="84"/>
      <c r="K400" s="84"/>
    </row>
    <row r="401" spans="1:11" ht="15.75" thickTop="1" x14ac:dyDescent="0.25">
      <c r="A401" s="396">
        <v>18</v>
      </c>
      <c r="B401" s="399" t="s">
        <v>603</v>
      </c>
      <c r="C401" s="408" t="s">
        <v>6</v>
      </c>
      <c r="D401" s="409"/>
      <c r="E401" s="409"/>
      <c r="F401" s="409"/>
      <c r="G401" s="409"/>
      <c r="H401" s="409"/>
      <c r="I401" s="409"/>
      <c r="J401" s="409"/>
      <c r="K401" s="410"/>
    </row>
    <row r="402" spans="1:11" ht="99" customHeight="1" x14ac:dyDescent="0.25">
      <c r="A402" s="397"/>
      <c r="B402" s="400"/>
      <c r="C402" s="134" t="s">
        <v>604</v>
      </c>
      <c r="D402" s="411" t="s">
        <v>485</v>
      </c>
      <c r="E402" s="411"/>
      <c r="F402" s="411"/>
      <c r="G402" s="411"/>
      <c r="H402" s="411"/>
      <c r="I402" s="411"/>
      <c r="J402" s="280" t="s">
        <v>605</v>
      </c>
      <c r="K402" s="287"/>
    </row>
    <row r="403" spans="1:11" ht="90" x14ac:dyDescent="0.25">
      <c r="A403" s="397"/>
      <c r="B403" s="400"/>
      <c r="C403" s="134" t="s">
        <v>606</v>
      </c>
      <c r="D403" s="288">
        <f>SUM(E403:H403)</f>
        <v>250</v>
      </c>
      <c r="E403" s="288"/>
      <c r="F403" s="288"/>
      <c r="G403" s="288">
        <v>250</v>
      </c>
      <c r="H403" s="288"/>
      <c r="I403" s="288"/>
      <c r="J403" s="280" t="s">
        <v>605</v>
      </c>
      <c r="K403" s="287"/>
    </row>
    <row r="404" spans="1:11" x14ac:dyDescent="0.25">
      <c r="A404" s="397"/>
      <c r="B404" s="400"/>
      <c r="C404" s="154" t="s">
        <v>161</v>
      </c>
      <c r="D404" s="207">
        <f>SUM(E404:H404)</f>
        <v>250</v>
      </c>
      <c r="E404" s="207"/>
      <c r="F404" s="207"/>
      <c r="G404" s="207">
        <v>250</v>
      </c>
      <c r="H404" s="207"/>
      <c r="I404" s="207"/>
      <c r="J404" s="288"/>
      <c r="K404" s="287"/>
    </row>
    <row r="405" spans="1:11" x14ac:dyDescent="0.25">
      <c r="A405" s="397"/>
      <c r="B405" s="400"/>
      <c r="C405" s="412" t="s">
        <v>7</v>
      </c>
      <c r="D405" s="413"/>
      <c r="E405" s="413"/>
      <c r="F405" s="413"/>
      <c r="G405" s="413"/>
      <c r="H405" s="413"/>
      <c r="I405" s="413"/>
      <c r="J405" s="414"/>
      <c r="K405" s="287"/>
    </row>
    <row r="406" spans="1:11" ht="90" x14ac:dyDescent="0.25">
      <c r="A406" s="397"/>
      <c r="B406" s="400"/>
      <c r="C406" s="134" t="s">
        <v>606</v>
      </c>
      <c r="D406" s="288">
        <f>SUM(E406:H406)</f>
        <v>100</v>
      </c>
      <c r="E406" s="288"/>
      <c r="F406" s="288"/>
      <c r="G406" s="288">
        <v>100</v>
      </c>
      <c r="H406" s="288"/>
      <c r="I406" s="288"/>
      <c r="J406" s="280" t="s">
        <v>605</v>
      </c>
      <c r="K406" s="287"/>
    </row>
    <row r="407" spans="1:11" x14ac:dyDescent="0.25">
      <c r="A407" s="397"/>
      <c r="B407" s="400"/>
      <c r="C407" s="154" t="s">
        <v>171</v>
      </c>
      <c r="D407" s="207">
        <f>SUM(E407:H407)</f>
        <v>100</v>
      </c>
      <c r="E407" s="207"/>
      <c r="F407" s="207"/>
      <c r="G407" s="207">
        <v>100</v>
      </c>
      <c r="H407" s="207"/>
      <c r="I407" s="207"/>
      <c r="J407" s="288"/>
      <c r="K407" s="287"/>
    </row>
    <row r="408" spans="1:11" x14ac:dyDescent="0.25">
      <c r="A408" s="397"/>
      <c r="B408" s="400"/>
      <c r="C408" s="412" t="s">
        <v>8</v>
      </c>
      <c r="D408" s="413"/>
      <c r="E408" s="413"/>
      <c r="F408" s="413"/>
      <c r="G408" s="413"/>
      <c r="H408" s="413"/>
      <c r="I408" s="413"/>
      <c r="J408" s="414"/>
      <c r="K408" s="287"/>
    </row>
    <row r="409" spans="1:11" ht="90" x14ac:dyDescent="0.25">
      <c r="A409" s="397"/>
      <c r="B409" s="400"/>
      <c r="C409" s="134" t="s">
        <v>606</v>
      </c>
      <c r="D409" s="288">
        <f>SUM(E409:H409)</f>
        <v>100</v>
      </c>
      <c r="E409" s="288"/>
      <c r="F409" s="288"/>
      <c r="G409" s="288">
        <v>100</v>
      </c>
      <c r="H409" s="288"/>
      <c r="I409" s="288"/>
      <c r="J409" s="280" t="s">
        <v>605</v>
      </c>
      <c r="K409" s="287"/>
    </row>
    <row r="410" spans="1:11" x14ac:dyDescent="0.25">
      <c r="A410" s="397"/>
      <c r="B410" s="400"/>
      <c r="C410" s="154" t="s">
        <v>175</v>
      </c>
      <c r="D410" s="207">
        <f>SUM(E410:H410)</f>
        <v>100</v>
      </c>
      <c r="E410" s="207"/>
      <c r="F410" s="207"/>
      <c r="G410" s="207">
        <v>100</v>
      </c>
      <c r="H410" s="207"/>
      <c r="I410" s="207"/>
      <c r="J410" s="288"/>
      <c r="K410" s="287"/>
    </row>
    <row r="411" spans="1:11" x14ac:dyDescent="0.25">
      <c r="A411" s="397"/>
      <c r="B411" s="400"/>
      <c r="C411" s="412" t="s">
        <v>9</v>
      </c>
      <c r="D411" s="413"/>
      <c r="E411" s="413"/>
      <c r="F411" s="413"/>
      <c r="G411" s="413"/>
      <c r="H411" s="413"/>
      <c r="I411" s="413"/>
      <c r="J411" s="414"/>
      <c r="K411" s="287"/>
    </row>
    <row r="412" spans="1:11" ht="90" x14ac:dyDescent="0.25">
      <c r="A412" s="397"/>
      <c r="B412" s="400"/>
      <c r="C412" s="134" t="s">
        <v>606</v>
      </c>
      <c r="D412" s="288">
        <f>SUM(E412:H412)</f>
        <v>100</v>
      </c>
      <c r="E412" s="288"/>
      <c r="F412" s="288"/>
      <c r="G412" s="288">
        <v>100</v>
      </c>
      <c r="H412" s="288"/>
      <c r="I412" s="288"/>
      <c r="J412" s="280" t="s">
        <v>605</v>
      </c>
      <c r="K412" s="287"/>
    </row>
    <row r="413" spans="1:11" ht="165" x14ac:dyDescent="0.25">
      <c r="A413" s="397"/>
      <c r="B413" s="400"/>
      <c r="C413" s="203" t="s">
        <v>607</v>
      </c>
      <c r="D413" s="288">
        <f>SUM(E413:H413)</f>
        <v>12600</v>
      </c>
      <c r="E413" s="83"/>
      <c r="F413" s="83">
        <v>12500</v>
      </c>
      <c r="G413" s="288">
        <v>100</v>
      </c>
      <c r="H413" s="83"/>
      <c r="I413" s="280" t="s">
        <v>208</v>
      </c>
      <c r="J413" s="280" t="s">
        <v>608</v>
      </c>
      <c r="K413" s="208" t="s">
        <v>609</v>
      </c>
    </row>
    <row r="414" spans="1:11" x14ac:dyDescent="0.25">
      <c r="A414" s="397"/>
      <c r="B414" s="400"/>
      <c r="C414" s="154" t="s">
        <v>178</v>
      </c>
      <c r="D414" s="207">
        <f>SUM(E414:H414)</f>
        <v>12600</v>
      </c>
      <c r="E414" s="205"/>
      <c r="F414" s="205">
        <v>12500</v>
      </c>
      <c r="G414" s="207">
        <v>100</v>
      </c>
      <c r="H414" s="111"/>
      <c r="I414" s="84"/>
      <c r="J414" s="84"/>
      <c r="K414" s="84"/>
    </row>
    <row r="415" spans="1:11" x14ac:dyDescent="0.25">
      <c r="A415" s="397"/>
      <c r="B415" s="400"/>
      <c r="C415" s="415" t="s">
        <v>10</v>
      </c>
      <c r="D415" s="416"/>
      <c r="E415" s="416"/>
      <c r="F415" s="416"/>
      <c r="G415" s="416"/>
      <c r="H415" s="416"/>
      <c r="I415" s="416"/>
      <c r="J415" s="416"/>
      <c r="K415" s="417"/>
    </row>
    <row r="416" spans="1:11" ht="28.5" x14ac:dyDescent="0.25">
      <c r="A416" s="397"/>
      <c r="B416" s="400"/>
      <c r="C416" s="209" t="s">
        <v>606</v>
      </c>
      <c r="D416" s="273">
        <f>SUM(E416:H416)</f>
        <v>100</v>
      </c>
      <c r="E416" s="273"/>
      <c r="F416" s="273"/>
      <c r="G416" s="273">
        <v>100</v>
      </c>
      <c r="H416" s="273"/>
      <c r="I416" s="273"/>
      <c r="J416" s="273"/>
      <c r="K416" s="276"/>
    </row>
    <row r="417" spans="1:11" ht="165" x14ac:dyDescent="0.25">
      <c r="A417" s="397"/>
      <c r="B417" s="400"/>
      <c r="C417" s="203" t="s">
        <v>607</v>
      </c>
      <c r="D417" s="273">
        <f>SUM(E417:H417)</f>
        <v>87600</v>
      </c>
      <c r="E417" s="210">
        <v>75000</v>
      </c>
      <c r="F417" s="210">
        <v>12500</v>
      </c>
      <c r="G417" s="273">
        <v>100</v>
      </c>
      <c r="H417" s="92"/>
      <c r="I417" s="79" t="s">
        <v>210</v>
      </c>
      <c r="J417" s="280" t="s">
        <v>608</v>
      </c>
      <c r="K417" s="208" t="s">
        <v>609</v>
      </c>
    </row>
    <row r="418" spans="1:11" x14ac:dyDescent="0.25">
      <c r="A418" s="397"/>
      <c r="B418" s="400"/>
      <c r="C418" s="154" t="s">
        <v>180</v>
      </c>
      <c r="D418" s="211">
        <f>SUM(E418:H418)</f>
        <v>87600</v>
      </c>
      <c r="E418" s="212">
        <v>75000</v>
      </c>
      <c r="F418" s="212">
        <v>12500</v>
      </c>
      <c r="G418" s="211">
        <v>100</v>
      </c>
      <c r="H418" s="95"/>
      <c r="I418" s="84"/>
      <c r="J418" s="84"/>
      <c r="K418" s="84"/>
    </row>
    <row r="419" spans="1:11" ht="15.75" thickBot="1" x14ac:dyDescent="0.3">
      <c r="A419" s="398"/>
      <c r="B419" s="401"/>
      <c r="C419" s="160" t="s">
        <v>181</v>
      </c>
      <c r="D419" s="213">
        <f>SUM(D414+D418+D410+D407+D404)</f>
        <v>100650</v>
      </c>
      <c r="E419" s="213">
        <f>SUM(E414+E418)</f>
        <v>75000</v>
      </c>
      <c r="F419" s="213">
        <f>SUM(F414+F418)</f>
        <v>25000</v>
      </c>
      <c r="G419" s="213">
        <f>SUM(G414+G418)</f>
        <v>200</v>
      </c>
      <c r="H419" s="213">
        <f>SUM(H414+H418)</f>
        <v>0</v>
      </c>
      <c r="I419" s="149"/>
      <c r="J419" s="149"/>
      <c r="K419" s="149"/>
    </row>
    <row r="420" spans="1:11" ht="15.75" thickTop="1" x14ac:dyDescent="0.25">
      <c r="A420" s="396">
        <v>19</v>
      </c>
      <c r="B420" s="399" t="s">
        <v>610</v>
      </c>
      <c r="C420" s="402" t="s">
        <v>7</v>
      </c>
      <c r="D420" s="403"/>
      <c r="E420" s="403"/>
      <c r="F420" s="403"/>
      <c r="G420" s="403"/>
      <c r="H420" s="403"/>
      <c r="I420" s="403"/>
      <c r="J420" s="403"/>
      <c r="K420" s="404"/>
    </row>
    <row r="421" spans="1:11" ht="88.5" customHeight="1" x14ac:dyDescent="0.25">
      <c r="A421" s="397"/>
      <c r="B421" s="400"/>
      <c r="C421" s="141" t="s">
        <v>611</v>
      </c>
      <c r="D421" s="153">
        <v>4643</v>
      </c>
      <c r="E421" s="214">
        <v>3482</v>
      </c>
      <c r="F421" s="214">
        <v>1161</v>
      </c>
      <c r="G421" s="214">
        <v>0</v>
      </c>
      <c r="H421" s="108"/>
      <c r="I421" s="149" t="s">
        <v>168</v>
      </c>
      <c r="J421" s="79" t="s">
        <v>259</v>
      </c>
      <c r="K421" s="215" t="s">
        <v>612</v>
      </c>
    </row>
    <row r="422" spans="1:11" ht="20.25" customHeight="1" x14ac:dyDescent="0.25">
      <c r="A422" s="397"/>
      <c r="B422" s="400"/>
      <c r="C422" s="93" t="s">
        <v>171</v>
      </c>
      <c r="D422" s="216">
        <v>4643</v>
      </c>
      <c r="E422" s="217">
        <v>3482</v>
      </c>
      <c r="F422" s="217">
        <v>1161</v>
      </c>
      <c r="G422" s="217">
        <v>0</v>
      </c>
      <c r="H422" s="95"/>
      <c r="I422" s="149"/>
      <c r="J422" s="149"/>
      <c r="K422" s="215"/>
    </row>
    <row r="423" spans="1:11" ht="20.25" customHeight="1" x14ac:dyDescent="0.25">
      <c r="A423" s="397"/>
      <c r="B423" s="400"/>
      <c r="C423" s="405" t="s">
        <v>9</v>
      </c>
      <c r="D423" s="406"/>
      <c r="E423" s="406"/>
      <c r="F423" s="406"/>
      <c r="G423" s="406"/>
      <c r="H423" s="406"/>
      <c r="I423" s="406"/>
      <c r="J423" s="406"/>
      <c r="K423" s="407"/>
    </row>
    <row r="424" spans="1:11" ht="102.75" customHeight="1" x14ac:dyDescent="0.25">
      <c r="A424" s="397"/>
      <c r="B424" s="400"/>
      <c r="C424" s="141" t="s">
        <v>613</v>
      </c>
      <c r="D424" s="214">
        <v>23894</v>
      </c>
      <c r="E424" s="214">
        <v>17848.8</v>
      </c>
      <c r="F424" s="214">
        <v>6045.2</v>
      </c>
      <c r="G424" s="218" t="s">
        <v>614</v>
      </c>
      <c r="H424" s="108"/>
      <c r="I424" s="149" t="s">
        <v>168</v>
      </c>
      <c r="J424" s="79" t="s">
        <v>259</v>
      </c>
      <c r="K424" s="215" t="s">
        <v>615</v>
      </c>
    </row>
    <row r="425" spans="1:11" ht="21" customHeight="1" x14ac:dyDescent="0.25">
      <c r="A425" s="397"/>
      <c r="B425" s="400"/>
      <c r="C425" s="93" t="s">
        <v>178</v>
      </c>
      <c r="D425" s="216">
        <v>23894</v>
      </c>
      <c r="E425" s="217">
        <v>17848.8</v>
      </c>
      <c r="F425" s="217">
        <v>6045.2</v>
      </c>
      <c r="G425" s="217"/>
      <c r="H425" s="95"/>
      <c r="I425" s="149"/>
      <c r="J425" s="149"/>
      <c r="K425" s="215"/>
    </row>
    <row r="426" spans="1:11" ht="21" customHeight="1" x14ac:dyDescent="0.25">
      <c r="A426" s="397"/>
      <c r="B426" s="400"/>
      <c r="C426" s="405" t="s">
        <v>10</v>
      </c>
      <c r="D426" s="406"/>
      <c r="E426" s="406"/>
      <c r="F426" s="406"/>
      <c r="G426" s="406"/>
      <c r="H426" s="406"/>
      <c r="I426" s="406"/>
      <c r="J426" s="406"/>
      <c r="K426" s="407"/>
    </row>
    <row r="427" spans="1:11" ht="102" customHeight="1" x14ac:dyDescent="0.25">
      <c r="A427" s="397"/>
      <c r="B427" s="400"/>
      <c r="C427" s="141" t="s">
        <v>616</v>
      </c>
      <c r="D427" s="214">
        <v>9200</v>
      </c>
      <c r="E427" s="214">
        <v>6872.4</v>
      </c>
      <c r="F427" s="214">
        <v>2327.6</v>
      </c>
      <c r="G427" s="218" t="s">
        <v>614</v>
      </c>
      <c r="H427" s="108"/>
      <c r="I427" s="149" t="s">
        <v>168</v>
      </c>
      <c r="J427" s="79" t="s">
        <v>259</v>
      </c>
      <c r="K427" s="215" t="s">
        <v>617</v>
      </c>
    </row>
    <row r="428" spans="1:11" ht="90" customHeight="1" x14ac:dyDescent="0.25">
      <c r="A428" s="397"/>
      <c r="B428" s="400"/>
      <c r="C428" s="141" t="s">
        <v>618</v>
      </c>
      <c r="D428" s="214">
        <v>9900</v>
      </c>
      <c r="E428" s="214">
        <v>7425</v>
      </c>
      <c r="F428" s="214">
        <v>2475</v>
      </c>
      <c r="G428" s="219" t="s">
        <v>614</v>
      </c>
      <c r="H428" s="108"/>
      <c r="I428" s="149" t="s">
        <v>168</v>
      </c>
      <c r="J428" s="79" t="s">
        <v>259</v>
      </c>
      <c r="K428" s="215" t="s">
        <v>619</v>
      </c>
    </row>
    <row r="429" spans="1:11" ht="21" customHeight="1" x14ac:dyDescent="0.25">
      <c r="A429" s="397"/>
      <c r="B429" s="400"/>
      <c r="C429" s="80" t="s">
        <v>180</v>
      </c>
      <c r="D429" s="220">
        <f>SUM(D427:D428)</f>
        <v>19100</v>
      </c>
      <c r="E429" s="220">
        <f>SUM(E427:E428)</f>
        <v>14297.4</v>
      </c>
      <c r="F429" s="220">
        <f>SUM(F427:F428)</f>
        <v>4802.6000000000004</v>
      </c>
      <c r="G429" s="220">
        <f>SUM(G427:G428)</f>
        <v>0</v>
      </c>
      <c r="H429" s="220">
        <f>SUM(H427:H428)</f>
        <v>0</v>
      </c>
      <c r="I429" s="162"/>
      <c r="J429" s="162"/>
      <c r="K429" s="221"/>
    </row>
    <row r="430" spans="1:11" x14ac:dyDescent="0.25">
      <c r="A430" s="398"/>
      <c r="B430" s="401"/>
      <c r="C430" s="222" t="s">
        <v>196</v>
      </c>
      <c r="D430" s="223">
        <f>SUM(D422+D425+D429)</f>
        <v>47637</v>
      </c>
      <c r="E430" s="223">
        <f>SUM(E422+E425+E429)</f>
        <v>35628.199999999997</v>
      </c>
      <c r="F430" s="223">
        <f>SUM(F422+F425+F429)</f>
        <v>12008.8</v>
      </c>
      <c r="G430" s="224"/>
      <c r="H430" s="224"/>
      <c r="I430" s="89"/>
      <c r="J430" s="89"/>
      <c r="K430" s="89"/>
    </row>
    <row r="431" spans="1:11" x14ac:dyDescent="0.25">
      <c r="A431" s="225"/>
      <c r="B431" s="225"/>
      <c r="I431" s="225"/>
      <c r="J431" s="225"/>
      <c r="K431" s="225"/>
    </row>
    <row r="432" spans="1:11" x14ac:dyDescent="0.25">
      <c r="A432" s="225"/>
      <c r="B432" s="225"/>
      <c r="I432" s="225"/>
      <c r="J432" s="225"/>
      <c r="K432" s="225"/>
    </row>
    <row r="433" spans="1:11" ht="32.25" customHeight="1" x14ac:dyDescent="0.25">
      <c r="A433" s="225"/>
      <c r="B433" s="225"/>
      <c r="I433" s="225"/>
      <c r="J433" s="225"/>
      <c r="K433" s="225"/>
    </row>
    <row r="434" spans="1:11" ht="15.75" x14ac:dyDescent="0.25">
      <c r="A434" s="225"/>
      <c r="B434" s="225"/>
      <c r="C434" s="228" t="s">
        <v>620</v>
      </c>
      <c r="D434" s="229">
        <f>SUM(D29+D45+D108+D175+D198+D244+D256+D270+D278+D296+D360+D368+D382+D400+D419+D430)</f>
        <v>5884665.0900000008</v>
      </c>
      <c r="E434" s="229">
        <f>SUM(E29+E45+E108+E175+E198+E244+E256+E270+E278+E296+E360+E368+E382+E400+E419+E430)</f>
        <v>474517.3</v>
      </c>
      <c r="F434" s="229">
        <f>SUM(F29+F45+F108+F175+F198+F244+F256+F270+F278+F296+F360+F368+F382+F400+F419+F430)</f>
        <v>1973325.1900000002</v>
      </c>
      <c r="G434" s="229">
        <f>SUM(G29+G45+G108+G175+G198+G244+G256+G270+G278+G296+G360+G368+G382+G400+G419+G430)</f>
        <v>68193.100000000006</v>
      </c>
      <c r="H434" s="229">
        <f>SUM(H29+H45+H108+H175+H198+H244+H256+H270+H278+H296+H360+H368+H382+H400+H419+H430)</f>
        <v>3368179.5</v>
      </c>
      <c r="I434" s="225"/>
      <c r="J434" s="225"/>
      <c r="K434" s="225"/>
    </row>
    <row r="435" spans="1:11" x14ac:dyDescent="0.25">
      <c r="A435" s="225"/>
      <c r="B435" s="225"/>
      <c r="C435" s="230" t="s">
        <v>621</v>
      </c>
      <c r="D435" s="229">
        <f>SUM(D9+D55+D126+D202+D248+D310+D404)</f>
        <v>1172243.69</v>
      </c>
      <c r="E435" s="229">
        <f>SUM(E9+E55+E126+E202+E248+E310+E404)</f>
        <v>8664.1</v>
      </c>
      <c r="F435" s="229">
        <f>SUM(F9+F55+F126+F202+F248+F310+F404)</f>
        <v>128321.79000000001</v>
      </c>
      <c r="G435" s="229">
        <f>SUM(G9+G55+G126+G202+G248+G310+G404)</f>
        <v>802.3</v>
      </c>
      <c r="H435" s="229">
        <f>SUM(H9+H55+H126+H202+H248+H310+H404)</f>
        <v>1034455.5</v>
      </c>
      <c r="I435" s="225"/>
      <c r="J435" s="225"/>
      <c r="K435" s="225"/>
    </row>
    <row r="436" spans="1:11" x14ac:dyDescent="0.25">
      <c r="A436" s="225"/>
      <c r="B436" s="225"/>
      <c r="C436" s="230" t="s">
        <v>622</v>
      </c>
      <c r="D436" s="229">
        <f>SUM(D14+D34+D68+D142+D191+D218+D251+D261+D277+D295+D329+D367+D385+D407+D422+D381)</f>
        <v>2862615.0999999996</v>
      </c>
      <c r="E436" s="229">
        <f>SUM(E14+E34+E68+E142+E191+E218+E251+E261+E277+E295+E329+E367+E385+E407+E422+E381)</f>
        <v>91746.8</v>
      </c>
      <c r="F436" s="229">
        <f>SUM(F14+F34+F68+F142+F191+F218+F251+F261+F277+F295+F329+F367+F385+F407+F422+F381)</f>
        <v>1243660.6000000001</v>
      </c>
      <c r="G436" s="229">
        <f>SUM(G14+G34+G68+G142+G191+G218+G251+G261+G277+G295+G329+G367+G385+G407+G422+G381)</f>
        <v>48560.7</v>
      </c>
      <c r="H436" s="229">
        <f>SUM(H14+H34+H68+H142+H191+H218+H251+H261+H277+H295+H329+H367+H385+H407+H422+H381)</f>
        <v>1478647</v>
      </c>
      <c r="I436" s="225"/>
      <c r="J436" s="225"/>
      <c r="K436" s="225"/>
    </row>
    <row r="437" spans="1:11" x14ac:dyDescent="0.25">
      <c r="A437" s="225"/>
      <c r="B437" s="225"/>
      <c r="C437" s="230" t="s">
        <v>623</v>
      </c>
      <c r="D437" s="229">
        <f>SUM(D19+D38+D81+D157+D227+D255+D265+D342+D390+D410)</f>
        <v>682724.4</v>
      </c>
      <c r="E437" s="229">
        <f>SUM(E19+E38+E81+E157+E227+E255+E265+E342+E390+E410)</f>
        <v>123407.7</v>
      </c>
      <c r="F437" s="229">
        <f>SUM(F19+F38+F81+F157+F227+F255+F265+F342+F390+F410)</f>
        <v>151993.4</v>
      </c>
      <c r="G437" s="229">
        <f>SUM(G19+G38+G81+G157+G227+G255+G265+G342+G390+G410)</f>
        <v>9154.2999999999993</v>
      </c>
      <c r="H437" s="229">
        <f>SUM(H19+H38+H81+H157+H227+H255+H265+H342+H390+H410)</f>
        <v>398169</v>
      </c>
      <c r="I437" s="225"/>
      <c r="J437" s="225"/>
      <c r="K437" s="225"/>
    </row>
    <row r="438" spans="1:11" x14ac:dyDescent="0.25">
      <c r="A438" s="225"/>
      <c r="B438" s="225"/>
      <c r="C438" s="231" t="s">
        <v>624</v>
      </c>
      <c r="D438" s="232">
        <f>SUM(D41+D95+D168+D197+D236+D269+D350+D395+D414+D425)</f>
        <v>503442.9</v>
      </c>
      <c r="E438" s="232">
        <f>SUM(E41+E95+E168+E197+E236+E269+E350+E395+E414+E425)</f>
        <v>87395.199999999997</v>
      </c>
      <c r="F438" s="232">
        <f>SUM(F41+F95+F168+F197+F236+F269+F350+F395+F414+F425)</f>
        <v>185776.30000000002</v>
      </c>
      <c r="G438" s="232">
        <f>SUM(G41+G95+G168+G197+G236+G269+G350+G395+G414+G425)</f>
        <v>5755.4</v>
      </c>
      <c r="H438" s="232">
        <f>SUM(H41+H95+H168+H197+H236+H269+H350+H395+H414+H425)</f>
        <v>224516</v>
      </c>
      <c r="I438" s="225"/>
      <c r="J438" s="225"/>
      <c r="K438" s="225"/>
    </row>
    <row r="439" spans="1:11" x14ac:dyDescent="0.25">
      <c r="A439" s="225"/>
      <c r="B439" s="225"/>
      <c r="C439" s="231" t="s">
        <v>625</v>
      </c>
      <c r="D439" s="232">
        <f>SUM(D44+D107+D174+D243+D359+D399+D418+D429)</f>
        <v>663639</v>
      </c>
      <c r="E439" s="232">
        <f>SUM(E44+E107+E174+E243+E359+E399+E418+E429)</f>
        <v>163303.5</v>
      </c>
      <c r="F439" s="232">
        <f>SUM(F44+F107+F174+F243+F359+F399+F418+F429)</f>
        <v>263573.09999999998</v>
      </c>
      <c r="G439" s="232">
        <f>SUM(G44+G107+G174+G243+G359+G399+G418+G429)</f>
        <v>4370.3999999999996</v>
      </c>
      <c r="H439" s="232">
        <f>SUM(H44+H107+H174+H243+H359+H399+H418+H429)</f>
        <v>232392</v>
      </c>
      <c r="I439" s="225"/>
      <c r="J439" s="225"/>
      <c r="K439" s="225"/>
    </row>
    <row r="440" spans="1:11" x14ac:dyDescent="0.25">
      <c r="A440" s="225"/>
      <c r="B440" s="225"/>
      <c r="I440" s="225"/>
      <c r="J440" s="225"/>
      <c r="K440" s="225"/>
    </row>
    <row r="441" spans="1:11" x14ac:dyDescent="0.25">
      <c r="A441" s="225"/>
      <c r="B441" s="225"/>
      <c r="I441" s="225"/>
      <c r="J441" s="225"/>
      <c r="K441" s="225"/>
    </row>
    <row r="442" spans="1:11" x14ac:dyDescent="0.25">
      <c r="A442" s="225"/>
      <c r="B442" s="225"/>
      <c r="I442" s="225"/>
      <c r="J442" s="225"/>
      <c r="K442" s="225"/>
    </row>
    <row r="443" spans="1:11" x14ac:dyDescent="0.25">
      <c r="A443" s="225"/>
      <c r="B443" s="225"/>
      <c r="I443" s="225"/>
      <c r="J443" s="225"/>
      <c r="K443" s="225"/>
    </row>
    <row r="444" spans="1:11" x14ac:dyDescent="0.25">
      <c r="A444" s="225"/>
      <c r="B444" s="225"/>
      <c r="I444" s="225"/>
      <c r="J444" s="225"/>
      <c r="K444" s="225"/>
    </row>
    <row r="445" spans="1:11" x14ac:dyDescent="0.25">
      <c r="A445" s="225"/>
      <c r="B445" s="225"/>
      <c r="I445" s="225"/>
      <c r="J445" s="225"/>
      <c r="K445" s="225"/>
    </row>
    <row r="446" spans="1:11" x14ac:dyDescent="0.25">
      <c r="A446" s="225"/>
      <c r="B446" s="225"/>
      <c r="I446" s="225"/>
      <c r="J446" s="225"/>
      <c r="K446" s="225"/>
    </row>
    <row r="447" spans="1:11" x14ac:dyDescent="0.25">
      <c r="A447" s="225"/>
      <c r="B447" s="225"/>
      <c r="I447" s="225"/>
      <c r="J447" s="225"/>
      <c r="K447" s="225"/>
    </row>
    <row r="448" spans="1:11" x14ac:dyDescent="0.25">
      <c r="A448" s="225"/>
      <c r="B448" s="225"/>
      <c r="I448" s="225"/>
      <c r="J448" s="225"/>
      <c r="K448" s="225"/>
    </row>
    <row r="449" spans="1:11" x14ac:dyDescent="0.25">
      <c r="A449" s="225"/>
      <c r="B449" s="225"/>
      <c r="I449" s="225"/>
      <c r="J449" s="225"/>
      <c r="K449" s="225"/>
    </row>
    <row r="450" spans="1:11" x14ac:dyDescent="0.25">
      <c r="A450" s="225"/>
      <c r="B450" s="225"/>
      <c r="I450" s="225"/>
      <c r="J450" s="225"/>
      <c r="K450" s="225"/>
    </row>
    <row r="451" spans="1:11" x14ac:dyDescent="0.25">
      <c r="A451" s="225"/>
      <c r="B451" s="225"/>
      <c r="I451" s="225"/>
      <c r="J451" s="225"/>
      <c r="K451" s="225"/>
    </row>
    <row r="452" spans="1:11" x14ac:dyDescent="0.25">
      <c r="A452" s="225"/>
      <c r="B452" s="225"/>
      <c r="I452" s="225"/>
      <c r="J452" s="225"/>
      <c r="K452" s="225"/>
    </row>
    <row r="453" spans="1:11" x14ac:dyDescent="0.25">
      <c r="A453" s="225"/>
      <c r="B453" s="225"/>
      <c r="I453" s="225"/>
      <c r="J453" s="225"/>
      <c r="K453" s="225"/>
    </row>
    <row r="454" spans="1:11" x14ac:dyDescent="0.25">
      <c r="A454" s="225"/>
      <c r="B454" s="225"/>
      <c r="I454" s="225"/>
      <c r="J454" s="225"/>
      <c r="K454" s="225"/>
    </row>
    <row r="455" spans="1:11" x14ac:dyDescent="0.25">
      <c r="A455" s="225"/>
      <c r="B455" s="225"/>
      <c r="I455" s="225"/>
      <c r="J455" s="225"/>
      <c r="K455" s="225"/>
    </row>
    <row r="456" spans="1:11" x14ac:dyDescent="0.25">
      <c r="A456" s="225"/>
      <c r="B456" s="225"/>
      <c r="I456" s="225"/>
      <c r="J456" s="225"/>
      <c r="K456" s="225"/>
    </row>
    <row r="457" spans="1:11" x14ac:dyDescent="0.25">
      <c r="A457" s="225"/>
      <c r="B457" s="225"/>
      <c r="I457" s="225"/>
      <c r="J457" s="225"/>
      <c r="K457" s="225"/>
    </row>
    <row r="458" spans="1:11" x14ac:dyDescent="0.25">
      <c r="A458" s="225"/>
      <c r="B458" s="225"/>
      <c r="I458" s="225"/>
      <c r="J458" s="225"/>
      <c r="K458" s="225"/>
    </row>
    <row r="459" spans="1:11" x14ac:dyDescent="0.25">
      <c r="A459" s="225"/>
      <c r="B459" s="225"/>
      <c r="I459" s="225"/>
      <c r="J459" s="225"/>
      <c r="K459" s="225"/>
    </row>
    <row r="460" spans="1:11" x14ac:dyDescent="0.25">
      <c r="A460" s="225"/>
      <c r="B460" s="225"/>
      <c r="I460" s="225"/>
      <c r="J460" s="225"/>
      <c r="K460" s="225"/>
    </row>
    <row r="461" spans="1:11" x14ac:dyDescent="0.25">
      <c r="A461" s="225"/>
      <c r="B461" s="225"/>
      <c r="I461" s="225"/>
      <c r="J461" s="225"/>
      <c r="K461" s="225"/>
    </row>
    <row r="462" spans="1:11" x14ac:dyDescent="0.25">
      <c r="A462" s="225"/>
      <c r="B462" s="225"/>
      <c r="I462" s="225"/>
      <c r="J462" s="225"/>
      <c r="K462" s="225"/>
    </row>
    <row r="463" spans="1:11" x14ac:dyDescent="0.25">
      <c r="A463" s="225"/>
      <c r="B463" s="225"/>
      <c r="I463" s="225"/>
      <c r="J463" s="225"/>
      <c r="K463" s="225"/>
    </row>
    <row r="464" spans="1:11" x14ac:dyDescent="0.25">
      <c r="A464" s="225"/>
      <c r="B464" s="225"/>
      <c r="I464" s="225"/>
      <c r="J464" s="225"/>
      <c r="K464" s="225"/>
    </row>
    <row r="465" spans="1:11" x14ac:dyDescent="0.25">
      <c r="A465" s="225"/>
      <c r="B465" s="225"/>
      <c r="I465" s="225"/>
      <c r="J465" s="225"/>
      <c r="K465" s="225"/>
    </row>
    <row r="466" spans="1:11" x14ac:dyDescent="0.25">
      <c r="A466" s="225"/>
      <c r="B466" s="225"/>
      <c r="I466" s="225"/>
      <c r="J466" s="225"/>
      <c r="K466" s="225"/>
    </row>
    <row r="467" spans="1:11" x14ac:dyDescent="0.25">
      <c r="A467" s="225"/>
      <c r="B467" s="225"/>
      <c r="I467" s="225"/>
      <c r="J467" s="225"/>
      <c r="K467" s="225"/>
    </row>
    <row r="468" spans="1:11" x14ac:dyDescent="0.25">
      <c r="A468" s="225"/>
      <c r="B468" s="225"/>
      <c r="I468" s="225"/>
      <c r="J468" s="225"/>
      <c r="K468" s="225"/>
    </row>
    <row r="469" spans="1:11" x14ac:dyDescent="0.25">
      <c r="A469" s="225"/>
      <c r="B469" s="225"/>
      <c r="I469" s="225"/>
      <c r="J469" s="225"/>
      <c r="K469" s="225"/>
    </row>
    <row r="470" spans="1:11" x14ac:dyDescent="0.25">
      <c r="A470" s="225"/>
      <c r="B470" s="225"/>
      <c r="I470" s="225"/>
      <c r="J470" s="225"/>
      <c r="K470" s="225"/>
    </row>
    <row r="471" spans="1:11" x14ac:dyDescent="0.25">
      <c r="A471" s="225"/>
      <c r="B471" s="225"/>
      <c r="I471" s="225"/>
      <c r="J471" s="225"/>
      <c r="K471" s="225"/>
    </row>
    <row r="472" spans="1:11" x14ac:dyDescent="0.25">
      <c r="A472" s="225"/>
      <c r="B472" s="225"/>
      <c r="I472" s="225"/>
      <c r="J472" s="225"/>
      <c r="K472" s="225"/>
    </row>
    <row r="473" spans="1:11" x14ac:dyDescent="0.25">
      <c r="A473" s="225"/>
      <c r="B473" s="225"/>
      <c r="I473" s="225"/>
      <c r="J473" s="225"/>
      <c r="K473" s="225"/>
    </row>
    <row r="474" spans="1:11" x14ac:dyDescent="0.25">
      <c r="A474" s="225"/>
      <c r="B474" s="225"/>
      <c r="I474" s="225"/>
      <c r="J474" s="225"/>
      <c r="K474" s="225"/>
    </row>
    <row r="475" spans="1:11" x14ac:dyDescent="0.25">
      <c r="A475" s="225"/>
      <c r="B475" s="225"/>
      <c r="I475" s="225"/>
      <c r="J475" s="225"/>
      <c r="K475" s="225"/>
    </row>
    <row r="476" spans="1:11" x14ac:dyDescent="0.25">
      <c r="A476" s="225"/>
      <c r="B476" s="225"/>
      <c r="I476" s="225"/>
      <c r="J476" s="225"/>
      <c r="K476" s="225"/>
    </row>
    <row r="477" spans="1:11" x14ac:dyDescent="0.25">
      <c r="A477" s="225"/>
      <c r="B477" s="225"/>
      <c r="I477" s="225"/>
      <c r="J477" s="225"/>
      <c r="K477" s="225"/>
    </row>
    <row r="478" spans="1:11" x14ac:dyDescent="0.25">
      <c r="A478" s="225"/>
      <c r="B478" s="225"/>
      <c r="I478" s="225"/>
      <c r="J478" s="225"/>
      <c r="K478" s="225"/>
    </row>
    <row r="479" spans="1:11" x14ac:dyDescent="0.25">
      <c r="A479" s="225"/>
      <c r="B479" s="225"/>
      <c r="I479" s="225"/>
      <c r="J479" s="225"/>
      <c r="K479" s="225"/>
    </row>
    <row r="480" spans="1:11" x14ac:dyDescent="0.25">
      <c r="A480" s="225"/>
      <c r="B480" s="225"/>
      <c r="I480" s="225"/>
      <c r="J480" s="225"/>
      <c r="K480" s="225"/>
    </row>
    <row r="481" spans="1:11" x14ac:dyDescent="0.25">
      <c r="A481" s="225"/>
      <c r="B481" s="225"/>
      <c r="I481" s="225"/>
      <c r="J481" s="225"/>
      <c r="K481" s="225"/>
    </row>
    <row r="482" spans="1:11" x14ac:dyDescent="0.25">
      <c r="A482" s="225"/>
      <c r="B482" s="225"/>
      <c r="I482" s="225"/>
      <c r="J482" s="225"/>
      <c r="K482" s="225"/>
    </row>
    <row r="483" spans="1:11" x14ac:dyDescent="0.25">
      <c r="A483" s="225"/>
      <c r="B483" s="225"/>
      <c r="I483" s="225"/>
      <c r="J483" s="225"/>
      <c r="K483" s="225"/>
    </row>
    <row r="484" spans="1:11" x14ac:dyDescent="0.25">
      <c r="A484" s="225"/>
      <c r="B484" s="225"/>
      <c r="I484" s="225"/>
      <c r="J484" s="225"/>
      <c r="K484" s="225"/>
    </row>
    <row r="485" spans="1:11" x14ac:dyDescent="0.25">
      <c r="A485" s="225"/>
      <c r="B485" s="225"/>
      <c r="I485" s="225"/>
      <c r="J485" s="225"/>
      <c r="K485" s="225"/>
    </row>
    <row r="486" spans="1:11" x14ac:dyDescent="0.25">
      <c r="A486" s="225"/>
      <c r="B486" s="225"/>
      <c r="I486" s="225"/>
      <c r="J486" s="225"/>
      <c r="K486" s="225"/>
    </row>
    <row r="487" spans="1:11" x14ac:dyDescent="0.25">
      <c r="A487" s="225"/>
      <c r="B487" s="225"/>
      <c r="I487" s="225"/>
      <c r="J487" s="225"/>
      <c r="K487" s="225"/>
    </row>
    <row r="488" spans="1:11" x14ac:dyDescent="0.25">
      <c r="A488" s="225"/>
      <c r="B488" s="225"/>
      <c r="I488" s="225"/>
      <c r="J488" s="225"/>
      <c r="K488" s="225"/>
    </row>
    <row r="489" spans="1:11" x14ac:dyDescent="0.25">
      <c r="A489" s="225"/>
      <c r="B489" s="225"/>
      <c r="I489" s="225"/>
      <c r="J489" s="225"/>
      <c r="K489" s="225"/>
    </row>
    <row r="490" spans="1:11" x14ac:dyDescent="0.25">
      <c r="A490" s="225"/>
      <c r="B490" s="225"/>
      <c r="I490" s="225"/>
      <c r="J490" s="225"/>
      <c r="K490" s="225"/>
    </row>
    <row r="491" spans="1:11" x14ac:dyDescent="0.25">
      <c r="A491" s="225"/>
      <c r="B491" s="225"/>
      <c r="I491" s="225"/>
      <c r="J491" s="225"/>
      <c r="K491" s="225"/>
    </row>
    <row r="492" spans="1:11" x14ac:dyDescent="0.25">
      <c r="A492" s="225"/>
      <c r="B492" s="225"/>
      <c r="I492" s="225"/>
      <c r="J492" s="225"/>
      <c r="K492" s="225"/>
    </row>
    <row r="493" spans="1:11" x14ac:dyDescent="0.25">
      <c r="A493" s="225"/>
      <c r="B493" s="225"/>
      <c r="I493" s="225"/>
      <c r="J493" s="225"/>
      <c r="K493" s="225"/>
    </row>
    <row r="494" spans="1:11" x14ac:dyDescent="0.25">
      <c r="A494" s="225"/>
      <c r="B494" s="225"/>
      <c r="I494" s="225"/>
      <c r="J494" s="225"/>
      <c r="K494" s="225"/>
    </row>
    <row r="495" spans="1:11" x14ac:dyDescent="0.25">
      <c r="A495" s="225"/>
      <c r="B495" s="225"/>
      <c r="I495" s="225"/>
      <c r="J495" s="225"/>
      <c r="K495" s="225"/>
    </row>
    <row r="496" spans="1:11" x14ac:dyDescent="0.25">
      <c r="A496" s="225"/>
      <c r="B496" s="225"/>
      <c r="I496" s="225"/>
      <c r="J496" s="225"/>
      <c r="K496" s="225"/>
    </row>
    <row r="497" spans="1:11" x14ac:dyDescent="0.25">
      <c r="A497" s="225"/>
      <c r="B497" s="225"/>
      <c r="I497" s="225"/>
      <c r="J497" s="225"/>
      <c r="K497" s="225"/>
    </row>
    <row r="498" spans="1:11" x14ac:dyDescent="0.25">
      <c r="A498" s="225"/>
      <c r="B498" s="225"/>
      <c r="I498" s="225"/>
      <c r="J498" s="225"/>
      <c r="K498" s="225"/>
    </row>
    <row r="499" spans="1:11" x14ac:dyDescent="0.25">
      <c r="A499" s="225"/>
      <c r="B499" s="225"/>
      <c r="I499" s="225"/>
      <c r="J499" s="225"/>
      <c r="K499" s="225"/>
    </row>
    <row r="500" spans="1:11" x14ac:dyDescent="0.25">
      <c r="A500" s="225"/>
      <c r="B500" s="225"/>
      <c r="I500" s="225"/>
      <c r="J500" s="225"/>
      <c r="K500" s="225"/>
    </row>
    <row r="501" spans="1:11" x14ac:dyDescent="0.25">
      <c r="A501" s="225"/>
      <c r="B501" s="225"/>
      <c r="I501" s="225"/>
      <c r="J501" s="225"/>
      <c r="K501" s="225"/>
    </row>
    <row r="502" spans="1:11" x14ac:dyDescent="0.25">
      <c r="A502" s="225"/>
      <c r="B502" s="225"/>
      <c r="I502" s="225"/>
      <c r="J502" s="225"/>
      <c r="K502" s="225"/>
    </row>
    <row r="503" spans="1:11" x14ac:dyDescent="0.25">
      <c r="A503" s="225"/>
      <c r="B503" s="225"/>
      <c r="I503" s="225"/>
      <c r="J503" s="225"/>
      <c r="K503" s="225"/>
    </row>
    <row r="504" spans="1:11" x14ac:dyDescent="0.25">
      <c r="A504" s="225"/>
      <c r="B504" s="225"/>
      <c r="I504" s="225"/>
      <c r="J504" s="225"/>
      <c r="K504" s="225"/>
    </row>
    <row r="505" spans="1:11" x14ac:dyDescent="0.25">
      <c r="A505" s="225"/>
      <c r="B505" s="225"/>
      <c r="I505" s="225"/>
      <c r="J505" s="225"/>
      <c r="K505" s="225"/>
    </row>
    <row r="506" spans="1:11" x14ac:dyDescent="0.25">
      <c r="A506" s="225"/>
      <c r="B506" s="225"/>
      <c r="I506" s="225"/>
      <c r="J506" s="225"/>
      <c r="K506" s="225"/>
    </row>
    <row r="507" spans="1:11" x14ac:dyDescent="0.25">
      <c r="A507" s="225"/>
      <c r="B507" s="225"/>
      <c r="I507" s="225"/>
      <c r="J507" s="225"/>
      <c r="K507" s="225"/>
    </row>
    <row r="508" spans="1:11" x14ac:dyDescent="0.25">
      <c r="A508" s="225"/>
      <c r="B508" s="225"/>
      <c r="I508" s="225"/>
      <c r="J508" s="225"/>
      <c r="K508" s="225"/>
    </row>
    <row r="509" spans="1:11" x14ac:dyDescent="0.25">
      <c r="A509" s="225"/>
      <c r="B509" s="225"/>
      <c r="I509" s="225"/>
      <c r="J509" s="225"/>
      <c r="K509" s="225"/>
    </row>
    <row r="510" spans="1:11" x14ac:dyDescent="0.25">
      <c r="A510" s="225"/>
      <c r="B510" s="225"/>
      <c r="I510" s="225"/>
      <c r="J510" s="225"/>
      <c r="K510" s="225"/>
    </row>
    <row r="511" spans="1:11" x14ac:dyDescent="0.25">
      <c r="A511" s="225"/>
      <c r="B511" s="225"/>
      <c r="I511" s="225"/>
      <c r="J511" s="225"/>
      <c r="K511" s="225"/>
    </row>
    <row r="512" spans="1:11" x14ac:dyDescent="0.25">
      <c r="A512" s="225"/>
      <c r="B512" s="225"/>
      <c r="I512" s="225"/>
      <c r="J512" s="225"/>
      <c r="K512" s="225"/>
    </row>
    <row r="513" spans="1:11" x14ac:dyDescent="0.25">
      <c r="A513" s="225"/>
      <c r="B513" s="225"/>
      <c r="I513" s="225"/>
      <c r="J513" s="225"/>
      <c r="K513" s="225"/>
    </row>
    <row r="514" spans="1:11" x14ac:dyDescent="0.25">
      <c r="A514" s="225"/>
      <c r="B514" s="225"/>
      <c r="I514" s="225"/>
      <c r="J514" s="225"/>
      <c r="K514" s="225"/>
    </row>
    <row r="515" spans="1:11" x14ac:dyDescent="0.25">
      <c r="A515" s="225"/>
      <c r="B515" s="225"/>
      <c r="I515" s="225"/>
      <c r="J515" s="225"/>
      <c r="K515" s="225"/>
    </row>
    <row r="516" spans="1:11" x14ac:dyDescent="0.25">
      <c r="A516" s="225"/>
      <c r="B516" s="225"/>
      <c r="I516" s="225"/>
      <c r="J516" s="225"/>
      <c r="K516" s="225"/>
    </row>
    <row r="517" spans="1:11" x14ac:dyDescent="0.25">
      <c r="A517" s="225"/>
      <c r="B517" s="225"/>
      <c r="I517" s="225"/>
      <c r="J517" s="225"/>
      <c r="K517" s="225"/>
    </row>
    <row r="518" spans="1:11" x14ac:dyDescent="0.25">
      <c r="A518" s="225"/>
      <c r="B518" s="225"/>
      <c r="I518" s="225"/>
      <c r="J518" s="225"/>
      <c r="K518" s="225"/>
    </row>
    <row r="519" spans="1:11" x14ac:dyDescent="0.25">
      <c r="A519" s="225"/>
      <c r="B519" s="225"/>
      <c r="I519" s="225"/>
      <c r="J519" s="225"/>
      <c r="K519" s="225"/>
    </row>
    <row r="520" spans="1:11" x14ac:dyDescent="0.25">
      <c r="A520" s="225"/>
      <c r="B520" s="225"/>
      <c r="I520" s="225"/>
      <c r="J520" s="225"/>
      <c r="K520" s="225"/>
    </row>
    <row r="521" spans="1:11" x14ac:dyDescent="0.25">
      <c r="A521" s="225"/>
      <c r="B521" s="225"/>
      <c r="I521" s="225"/>
      <c r="J521" s="225"/>
      <c r="K521" s="225"/>
    </row>
    <row r="522" spans="1:11" x14ac:dyDescent="0.25">
      <c r="A522" s="225"/>
      <c r="B522" s="225"/>
      <c r="I522" s="225"/>
      <c r="J522" s="225"/>
      <c r="K522" s="225"/>
    </row>
    <row r="523" spans="1:11" x14ac:dyDescent="0.25">
      <c r="A523" s="225"/>
      <c r="B523" s="225"/>
      <c r="I523" s="225"/>
      <c r="J523" s="225"/>
      <c r="K523" s="225"/>
    </row>
    <row r="524" spans="1:11" x14ac:dyDescent="0.25">
      <c r="A524" s="225"/>
      <c r="B524" s="225"/>
      <c r="I524" s="225"/>
      <c r="J524" s="225"/>
      <c r="K524" s="225"/>
    </row>
    <row r="525" spans="1:11" x14ac:dyDescent="0.25">
      <c r="A525" s="225"/>
      <c r="B525" s="225"/>
      <c r="I525" s="225"/>
      <c r="J525" s="225"/>
      <c r="K525" s="225"/>
    </row>
    <row r="526" spans="1:11" x14ac:dyDescent="0.25">
      <c r="A526" s="225"/>
      <c r="B526" s="225"/>
      <c r="I526" s="225"/>
      <c r="J526" s="225"/>
      <c r="K526" s="225"/>
    </row>
    <row r="527" spans="1:11" x14ac:dyDescent="0.25">
      <c r="A527" s="225"/>
      <c r="B527" s="225"/>
      <c r="I527" s="225"/>
      <c r="J527" s="225"/>
      <c r="K527" s="225"/>
    </row>
    <row r="528" spans="1:11" x14ac:dyDescent="0.25">
      <c r="A528" s="225"/>
      <c r="B528" s="225"/>
      <c r="I528" s="225"/>
      <c r="J528" s="225"/>
      <c r="K528" s="225"/>
    </row>
    <row r="529" spans="1:11" x14ac:dyDescent="0.25">
      <c r="A529" s="225"/>
      <c r="B529" s="225"/>
      <c r="I529" s="225"/>
      <c r="J529" s="225"/>
      <c r="K529" s="225"/>
    </row>
    <row r="530" spans="1:11" x14ac:dyDescent="0.25">
      <c r="A530" s="225"/>
      <c r="B530" s="225"/>
      <c r="I530" s="225"/>
      <c r="J530" s="225"/>
      <c r="K530" s="225"/>
    </row>
    <row r="531" spans="1:11" x14ac:dyDescent="0.25">
      <c r="A531" s="225"/>
      <c r="B531" s="225"/>
      <c r="I531" s="225"/>
      <c r="J531" s="225"/>
      <c r="K531" s="225"/>
    </row>
    <row r="532" spans="1:11" x14ac:dyDescent="0.25">
      <c r="A532" s="225"/>
      <c r="B532" s="225"/>
      <c r="I532" s="225"/>
      <c r="J532" s="225"/>
      <c r="K532" s="225"/>
    </row>
    <row r="533" spans="1:11" x14ac:dyDescent="0.25">
      <c r="A533" s="225"/>
      <c r="B533" s="225"/>
      <c r="I533" s="225"/>
      <c r="J533" s="225"/>
      <c r="K533" s="225"/>
    </row>
    <row r="534" spans="1:11" x14ac:dyDescent="0.25">
      <c r="A534" s="225"/>
      <c r="B534" s="225"/>
      <c r="I534" s="225"/>
      <c r="J534" s="225"/>
      <c r="K534" s="225"/>
    </row>
    <row r="535" spans="1:11" x14ac:dyDescent="0.25">
      <c r="A535" s="225"/>
      <c r="B535" s="225"/>
      <c r="I535" s="225"/>
      <c r="J535" s="225"/>
      <c r="K535" s="225"/>
    </row>
    <row r="536" spans="1:11" x14ac:dyDescent="0.25">
      <c r="A536" s="225"/>
      <c r="B536" s="225"/>
      <c r="I536" s="225"/>
      <c r="J536" s="225"/>
      <c r="K536" s="225"/>
    </row>
    <row r="537" spans="1:11" x14ac:dyDescent="0.25">
      <c r="A537" s="225"/>
      <c r="B537" s="225"/>
      <c r="I537" s="225"/>
      <c r="J537" s="225"/>
      <c r="K537" s="225"/>
    </row>
    <row r="538" spans="1:11" x14ac:dyDescent="0.25">
      <c r="A538" s="225"/>
      <c r="B538" s="225"/>
      <c r="I538" s="225"/>
      <c r="J538" s="225"/>
      <c r="K538" s="225"/>
    </row>
    <row r="539" spans="1:11" x14ac:dyDescent="0.25">
      <c r="A539" s="225"/>
      <c r="B539" s="225"/>
      <c r="I539" s="225"/>
      <c r="J539" s="225"/>
      <c r="K539" s="225"/>
    </row>
    <row r="540" spans="1:11" x14ac:dyDescent="0.25">
      <c r="A540" s="225"/>
      <c r="B540" s="225"/>
      <c r="I540" s="225"/>
      <c r="J540" s="225"/>
      <c r="K540" s="225"/>
    </row>
    <row r="541" spans="1:11" x14ac:dyDescent="0.25">
      <c r="A541" s="225"/>
      <c r="B541" s="225"/>
      <c r="I541" s="225"/>
      <c r="J541" s="225"/>
      <c r="K541" s="225"/>
    </row>
    <row r="542" spans="1:11" x14ac:dyDescent="0.25">
      <c r="A542" s="225"/>
      <c r="B542" s="225"/>
      <c r="I542" s="225"/>
      <c r="J542" s="225"/>
      <c r="K542" s="225"/>
    </row>
    <row r="543" spans="1:11" x14ac:dyDescent="0.25">
      <c r="A543" s="225"/>
      <c r="B543" s="225"/>
      <c r="I543" s="225"/>
      <c r="J543" s="225"/>
      <c r="K543" s="225"/>
    </row>
    <row r="544" spans="1:11" x14ac:dyDescent="0.25">
      <c r="A544" s="225"/>
      <c r="B544" s="225"/>
      <c r="I544" s="225"/>
      <c r="J544" s="225"/>
      <c r="K544" s="225"/>
    </row>
    <row r="545" spans="1:11" x14ac:dyDescent="0.25">
      <c r="A545" s="225"/>
      <c r="B545" s="225"/>
      <c r="I545" s="225"/>
      <c r="J545" s="225"/>
      <c r="K545" s="225"/>
    </row>
    <row r="546" spans="1:11" x14ac:dyDescent="0.25">
      <c r="A546" s="225"/>
      <c r="B546" s="225"/>
      <c r="I546" s="225"/>
      <c r="J546" s="225"/>
      <c r="K546" s="225"/>
    </row>
    <row r="547" spans="1:11" x14ac:dyDescent="0.25">
      <c r="A547" s="225"/>
      <c r="B547" s="225"/>
      <c r="I547" s="225"/>
      <c r="J547" s="225"/>
      <c r="K547" s="225"/>
    </row>
    <row r="548" spans="1:11" x14ac:dyDescent="0.25">
      <c r="A548" s="225"/>
      <c r="B548" s="225"/>
      <c r="I548" s="225"/>
      <c r="J548" s="225"/>
      <c r="K548" s="225"/>
    </row>
    <row r="549" spans="1:11" x14ac:dyDescent="0.25">
      <c r="A549" s="225"/>
      <c r="B549" s="225"/>
      <c r="I549" s="225"/>
      <c r="J549" s="225"/>
      <c r="K549" s="225"/>
    </row>
    <row r="550" spans="1:11" x14ac:dyDescent="0.25">
      <c r="A550" s="225"/>
      <c r="B550" s="225"/>
      <c r="I550" s="225"/>
      <c r="J550" s="225"/>
      <c r="K550" s="225"/>
    </row>
    <row r="551" spans="1:11" x14ac:dyDescent="0.25">
      <c r="A551" s="225"/>
      <c r="B551" s="225"/>
      <c r="I551" s="225"/>
      <c r="J551" s="225"/>
      <c r="K551" s="225"/>
    </row>
    <row r="552" spans="1:11" x14ac:dyDescent="0.25">
      <c r="A552" s="225"/>
      <c r="B552" s="225"/>
      <c r="I552" s="225"/>
      <c r="J552" s="225"/>
      <c r="K552" s="225"/>
    </row>
    <row r="553" spans="1:11" x14ac:dyDescent="0.25">
      <c r="A553" s="225"/>
      <c r="B553" s="225"/>
      <c r="I553" s="225"/>
      <c r="J553" s="225"/>
      <c r="K553" s="225"/>
    </row>
    <row r="554" spans="1:11" x14ac:dyDescent="0.25">
      <c r="A554" s="225"/>
      <c r="B554" s="225"/>
      <c r="I554" s="225"/>
      <c r="J554" s="225"/>
      <c r="K554" s="225"/>
    </row>
    <row r="555" spans="1:11" x14ac:dyDescent="0.25">
      <c r="A555" s="225"/>
      <c r="B555" s="225"/>
      <c r="I555" s="225"/>
      <c r="J555" s="225"/>
      <c r="K555" s="225"/>
    </row>
    <row r="556" spans="1:11" x14ac:dyDescent="0.25">
      <c r="A556" s="225"/>
      <c r="B556" s="225"/>
      <c r="I556" s="225"/>
      <c r="J556" s="225"/>
      <c r="K556" s="225"/>
    </row>
    <row r="557" spans="1:11" x14ac:dyDescent="0.25">
      <c r="A557" s="225"/>
      <c r="B557" s="225"/>
      <c r="I557" s="225"/>
      <c r="J557" s="225"/>
      <c r="K557" s="225"/>
    </row>
    <row r="558" spans="1:11" x14ac:dyDescent="0.25">
      <c r="A558" s="225"/>
      <c r="B558" s="225"/>
      <c r="I558" s="225"/>
      <c r="J558" s="225"/>
      <c r="K558" s="225"/>
    </row>
    <row r="559" spans="1:11" x14ac:dyDescent="0.25">
      <c r="A559" s="225"/>
      <c r="B559" s="225"/>
      <c r="I559" s="225"/>
      <c r="J559" s="225"/>
      <c r="K559" s="225"/>
    </row>
    <row r="560" spans="1:11" x14ac:dyDescent="0.25">
      <c r="A560" s="225"/>
      <c r="B560" s="225"/>
      <c r="I560" s="225"/>
      <c r="J560" s="225"/>
      <c r="K560" s="225"/>
    </row>
    <row r="561" spans="1:11" x14ac:dyDescent="0.25">
      <c r="A561" s="225"/>
      <c r="B561" s="225"/>
      <c r="I561" s="225"/>
      <c r="J561" s="225"/>
      <c r="K561" s="225"/>
    </row>
    <row r="562" spans="1:11" x14ac:dyDescent="0.25">
      <c r="A562" s="225"/>
      <c r="B562" s="225"/>
      <c r="I562" s="225"/>
      <c r="J562" s="225"/>
      <c r="K562" s="225"/>
    </row>
    <row r="563" spans="1:11" x14ac:dyDescent="0.25">
      <c r="A563" s="225"/>
      <c r="B563" s="225"/>
      <c r="I563" s="225"/>
      <c r="J563" s="225"/>
      <c r="K563" s="225"/>
    </row>
    <row r="564" spans="1:11" x14ac:dyDescent="0.25">
      <c r="A564" s="225"/>
      <c r="B564" s="225"/>
      <c r="I564" s="225"/>
      <c r="J564" s="225"/>
      <c r="K564" s="225"/>
    </row>
    <row r="565" spans="1:11" x14ac:dyDescent="0.25">
      <c r="A565" s="225"/>
      <c r="B565" s="225"/>
      <c r="I565" s="225"/>
      <c r="J565" s="225"/>
      <c r="K565" s="225"/>
    </row>
    <row r="566" spans="1:11" x14ac:dyDescent="0.25">
      <c r="A566" s="225"/>
      <c r="B566" s="225"/>
      <c r="I566" s="225"/>
      <c r="J566" s="225"/>
      <c r="K566" s="225"/>
    </row>
    <row r="567" spans="1:11" x14ac:dyDescent="0.25">
      <c r="A567" s="225"/>
      <c r="B567" s="225"/>
      <c r="I567" s="225"/>
      <c r="J567" s="225"/>
      <c r="K567" s="225"/>
    </row>
    <row r="568" spans="1:11" x14ac:dyDescent="0.25">
      <c r="A568" s="225"/>
      <c r="B568" s="225"/>
      <c r="I568" s="225"/>
      <c r="J568" s="225"/>
      <c r="K568" s="225"/>
    </row>
    <row r="569" spans="1:11" x14ac:dyDescent="0.25">
      <c r="A569" s="225"/>
      <c r="B569" s="225"/>
      <c r="I569" s="225"/>
      <c r="J569" s="225"/>
      <c r="K569" s="225"/>
    </row>
    <row r="570" spans="1:11" x14ac:dyDescent="0.25">
      <c r="A570" s="225"/>
      <c r="B570" s="225"/>
      <c r="I570" s="225"/>
      <c r="J570" s="225"/>
      <c r="K570" s="225"/>
    </row>
    <row r="571" spans="1:11" x14ac:dyDescent="0.25">
      <c r="A571" s="225"/>
      <c r="B571" s="225"/>
      <c r="I571" s="225"/>
      <c r="J571" s="225"/>
      <c r="K571" s="225"/>
    </row>
    <row r="572" spans="1:11" x14ac:dyDescent="0.25">
      <c r="A572" s="225"/>
      <c r="B572" s="225"/>
      <c r="I572" s="225"/>
      <c r="J572" s="225"/>
      <c r="K572" s="225"/>
    </row>
    <row r="573" spans="1:11" x14ac:dyDescent="0.25">
      <c r="A573" s="225"/>
      <c r="B573" s="225"/>
      <c r="I573" s="225"/>
      <c r="J573" s="225"/>
      <c r="K573" s="225"/>
    </row>
    <row r="574" spans="1:11" x14ac:dyDescent="0.25">
      <c r="A574" s="225"/>
      <c r="B574" s="225"/>
      <c r="I574" s="225"/>
      <c r="J574" s="225"/>
      <c r="K574" s="225"/>
    </row>
    <row r="575" spans="1:11" x14ac:dyDescent="0.25">
      <c r="A575" s="225"/>
      <c r="B575" s="225"/>
      <c r="I575" s="225"/>
      <c r="J575" s="225"/>
      <c r="K575" s="225"/>
    </row>
    <row r="576" spans="1:11" x14ac:dyDescent="0.25">
      <c r="A576" s="225"/>
      <c r="B576" s="225"/>
      <c r="I576" s="225"/>
      <c r="J576" s="225"/>
      <c r="K576" s="225"/>
    </row>
    <row r="577" spans="1:11" x14ac:dyDescent="0.25">
      <c r="A577" s="225"/>
      <c r="B577" s="225"/>
      <c r="I577" s="225"/>
      <c r="J577" s="225"/>
      <c r="K577" s="225"/>
    </row>
    <row r="578" spans="1:11" x14ac:dyDescent="0.25">
      <c r="A578" s="225"/>
      <c r="B578" s="225"/>
      <c r="I578" s="225"/>
      <c r="J578" s="225"/>
      <c r="K578" s="225"/>
    </row>
    <row r="579" spans="1:11" x14ac:dyDescent="0.25">
      <c r="A579" s="225"/>
      <c r="B579" s="225"/>
      <c r="I579" s="225"/>
      <c r="J579" s="225"/>
      <c r="K579" s="225"/>
    </row>
    <row r="580" spans="1:11" x14ac:dyDescent="0.25">
      <c r="A580" s="225"/>
      <c r="B580" s="225"/>
      <c r="I580" s="225"/>
      <c r="J580" s="225"/>
      <c r="K580" s="225"/>
    </row>
    <row r="581" spans="1:11" x14ac:dyDescent="0.25">
      <c r="A581" s="225"/>
      <c r="B581" s="225"/>
      <c r="I581" s="225"/>
      <c r="J581" s="225"/>
      <c r="K581" s="225"/>
    </row>
    <row r="582" spans="1:11" x14ac:dyDescent="0.25">
      <c r="A582" s="225"/>
      <c r="B582" s="225"/>
      <c r="I582" s="225"/>
      <c r="J582" s="225"/>
      <c r="K582" s="225"/>
    </row>
    <row r="583" spans="1:11" x14ac:dyDescent="0.25">
      <c r="A583" s="225"/>
      <c r="B583" s="225"/>
      <c r="I583" s="225"/>
      <c r="J583" s="225"/>
      <c r="K583" s="225"/>
    </row>
    <row r="584" spans="1:11" x14ac:dyDescent="0.25">
      <c r="A584" s="225"/>
      <c r="B584" s="225"/>
      <c r="I584" s="225"/>
      <c r="J584" s="225"/>
      <c r="K584" s="225"/>
    </row>
    <row r="585" spans="1:11" x14ac:dyDescent="0.25">
      <c r="A585" s="225"/>
      <c r="B585" s="225"/>
      <c r="I585" s="225"/>
      <c r="J585" s="225"/>
      <c r="K585" s="225"/>
    </row>
    <row r="586" spans="1:11" x14ac:dyDescent="0.25">
      <c r="A586" s="225"/>
      <c r="B586" s="225"/>
      <c r="I586" s="225"/>
      <c r="J586" s="225"/>
      <c r="K586" s="225"/>
    </row>
    <row r="587" spans="1:11" x14ac:dyDescent="0.25">
      <c r="A587" s="225"/>
      <c r="B587" s="225"/>
      <c r="I587" s="225"/>
      <c r="J587" s="225"/>
      <c r="K587" s="225"/>
    </row>
    <row r="588" spans="1:11" x14ac:dyDescent="0.25">
      <c r="A588" s="225"/>
      <c r="B588" s="225"/>
      <c r="I588" s="225"/>
      <c r="J588" s="225"/>
      <c r="K588" s="225"/>
    </row>
    <row r="589" spans="1:11" x14ac:dyDescent="0.25">
      <c r="A589" s="225"/>
      <c r="B589" s="225"/>
      <c r="I589" s="225"/>
      <c r="J589" s="225"/>
      <c r="K589" s="225"/>
    </row>
    <row r="590" spans="1:11" x14ac:dyDescent="0.25">
      <c r="A590" s="225"/>
      <c r="B590" s="225"/>
      <c r="I590" s="225"/>
      <c r="J590" s="225"/>
      <c r="K590" s="225"/>
    </row>
    <row r="591" spans="1:11" x14ac:dyDescent="0.25">
      <c r="A591" s="225"/>
      <c r="B591" s="225"/>
      <c r="I591" s="225"/>
      <c r="J591" s="225"/>
      <c r="K591" s="225"/>
    </row>
    <row r="592" spans="1:11" x14ac:dyDescent="0.25">
      <c r="A592" s="225"/>
      <c r="B592" s="225"/>
      <c r="I592" s="225"/>
      <c r="J592" s="225"/>
      <c r="K592" s="225"/>
    </row>
    <row r="593" spans="1:11" x14ac:dyDescent="0.25">
      <c r="A593" s="225"/>
      <c r="B593" s="225"/>
      <c r="I593" s="225"/>
      <c r="J593" s="225"/>
      <c r="K593" s="225"/>
    </row>
    <row r="594" spans="1:11" x14ac:dyDescent="0.25">
      <c r="A594" s="225"/>
      <c r="B594" s="225"/>
      <c r="I594" s="225"/>
      <c r="J594" s="225"/>
      <c r="K594" s="225"/>
    </row>
    <row r="595" spans="1:11" x14ac:dyDescent="0.25">
      <c r="A595" s="225"/>
      <c r="B595" s="225"/>
      <c r="I595" s="225"/>
      <c r="J595" s="225"/>
      <c r="K595" s="225"/>
    </row>
    <row r="596" spans="1:11" x14ac:dyDescent="0.25">
      <c r="A596" s="225"/>
      <c r="B596" s="225"/>
      <c r="I596" s="225"/>
      <c r="J596" s="225"/>
      <c r="K596" s="225"/>
    </row>
    <row r="597" spans="1:11" x14ac:dyDescent="0.25">
      <c r="A597" s="225"/>
      <c r="B597" s="225"/>
      <c r="I597" s="225"/>
      <c r="J597" s="225"/>
      <c r="K597" s="225"/>
    </row>
    <row r="598" spans="1:11" x14ac:dyDescent="0.25">
      <c r="A598" s="225"/>
      <c r="B598" s="225"/>
      <c r="I598" s="225"/>
      <c r="J598" s="225"/>
      <c r="K598" s="225"/>
    </row>
    <row r="599" spans="1:11" x14ac:dyDescent="0.25">
      <c r="A599" s="225"/>
      <c r="B599" s="225"/>
      <c r="I599" s="225"/>
      <c r="J599" s="225"/>
      <c r="K599" s="225"/>
    </row>
    <row r="600" spans="1:11" x14ac:dyDescent="0.25">
      <c r="A600" s="225"/>
      <c r="B600" s="225"/>
      <c r="I600" s="225"/>
      <c r="J600" s="225"/>
      <c r="K600" s="225"/>
    </row>
    <row r="601" spans="1:11" x14ac:dyDescent="0.25">
      <c r="A601" s="225"/>
      <c r="B601" s="225"/>
      <c r="I601" s="225"/>
      <c r="J601" s="225"/>
      <c r="K601" s="225"/>
    </row>
    <row r="602" spans="1:11" x14ac:dyDescent="0.25">
      <c r="A602" s="225"/>
      <c r="B602" s="225"/>
      <c r="I602" s="225"/>
      <c r="J602" s="225"/>
      <c r="K602" s="225"/>
    </row>
    <row r="603" spans="1:11" x14ac:dyDescent="0.25">
      <c r="A603" s="225"/>
      <c r="B603" s="225"/>
      <c r="I603" s="225"/>
      <c r="J603" s="225"/>
      <c r="K603" s="225"/>
    </row>
    <row r="604" spans="1:11" x14ac:dyDescent="0.25">
      <c r="A604" s="225"/>
      <c r="B604" s="225"/>
      <c r="I604" s="225"/>
      <c r="J604" s="225"/>
      <c r="K604" s="225"/>
    </row>
    <row r="605" spans="1:11" x14ac:dyDescent="0.25">
      <c r="A605" s="225"/>
      <c r="B605" s="225"/>
      <c r="I605" s="225"/>
      <c r="J605" s="225"/>
      <c r="K605" s="225"/>
    </row>
    <row r="606" spans="1:11" x14ac:dyDescent="0.25">
      <c r="A606" s="225"/>
      <c r="B606" s="225"/>
      <c r="I606" s="225"/>
      <c r="J606" s="225"/>
      <c r="K606" s="225"/>
    </row>
    <row r="607" spans="1:11" x14ac:dyDescent="0.25">
      <c r="A607" s="225"/>
      <c r="B607" s="225"/>
      <c r="I607" s="225"/>
      <c r="J607" s="225"/>
      <c r="K607" s="225"/>
    </row>
    <row r="608" spans="1:11" x14ac:dyDescent="0.25">
      <c r="A608" s="225"/>
      <c r="B608" s="225"/>
      <c r="I608" s="225"/>
      <c r="J608" s="225"/>
      <c r="K608" s="225"/>
    </row>
    <row r="609" spans="1:11" x14ac:dyDescent="0.25">
      <c r="A609" s="225"/>
      <c r="B609" s="225"/>
      <c r="I609" s="225"/>
      <c r="J609" s="225"/>
      <c r="K609" s="225"/>
    </row>
    <row r="610" spans="1:11" x14ac:dyDescent="0.25">
      <c r="A610" s="225"/>
      <c r="B610" s="225"/>
      <c r="I610" s="225"/>
      <c r="J610" s="225"/>
      <c r="K610" s="225"/>
    </row>
    <row r="611" spans="1:11" x14ac:dyDescent="0.25">
      <c r="A611" s="225"/>
      <c r="B611" s="225"/>
      <c r="I611" s="225"/>
      <c r="J611" s="225"/>
      <c r="K611" s="225"/>
    </row>
    <row r="612" spans="1:11" x14ac:dyDescent="0.25">
      <c r="A612" s="225"/>
      <c r="B612" s="225"/>
      <c r="I612" s="225"/>
      <c r="J612" s="225"/>
      <c r="K612" s="225"/>
    </row>
    <row r="613" spans="1:11" x14ac:dyDescent="0.25">
      <c r="A613" s="225"/>
      <c r="B613" s="225"/>
      <c r="I613" s="225"/>
      <c r="J613" s="225"/>
      <c r="K613" s="225"/>
    </row>
    <row r="614" spans="1:11" x14ac:dyDescent="0.25">
      <c r="A614" s="225"/>
      <c r="B614" s="225"/>
      <c r="I614" s="225"/>
      <c r="J614" s="225"/>
      <c r="K614" s="225"/>
    </row>
    <row r="615" spans="1:11" x14ac:dyDescent="0.25">
      <c r="A615" s="225"/>
      <c r="B615" s="225"/>
      <c r="I615" s="225"/>
      <c r="J615" s="225"/>
      <c r="K615" s="225"/>
    </row>
    <row r="616" spans="1:11" x14ac:dyDescent="0.25">
      <c r="A616" s="225"/>
      <c r="B616" s="225"/>
      <c r="I616" s="225"/>
      <c r="J616" s="225"/>
      <c r="K616" s="225"/>
    </row>
    <row r="617" spans="1:11" x14ac:dyDescent="0.25">
      <c r="A617" s="225"/>
      <c r="B617" s="225"/>
      <c r="I617" s="225"/>
      <c r="J617" s="225"/>
      <c r="K617" s="225"/>
    </row>
    <row r="618" spans="1:11" x14ac:dyDescent="0.25">
      <c r="A618" s="225"/>
      <c r="B618" s="225"/>
      <c r="I618" s="225"/>
      <c r="J618" s="225"/>
      <c r="K618" s="225"/>
    </row>
    <row r="619" spans="1:11" x14ac:dyDescent="0.25">
      <c r="A619" s="225"/>
      <c r="B619" s="225"/>
      <c r="I619" s="225"/>
      <c r="J619" s="225"/>
      <c r="K619" s="225"/>
    </row>
    <row r="620" spans="1:11" x14ac:dyDescent="0.25">
      <c r="A620" s="225"/>
      <c r="B620" s="225"/>
      <c r="I620" s="225"/>
      <c r="J620" s="225"/>
      <c r="K620" s="225"/>
    </row>
    <row r="621" spans="1:11" x14ac:dyDescent="0.25">
      <c r="A621" s="225"/>
      <c r="B621" s="225"/>
      <c r="I621" s="225"/>
      <c r="J621" s="225"/>
      <c r="K621" s="225"/>
    </row>
    <row r="622" spans="1:11" x14ac:dyDescent="0.25">
      <c r="A622" s="225"/>
      <c r="B622" s="225"/>
      <c r="I622" s="225"/>
      <c r="J622" s="225"/>
      <c r="K622" s="225"/>
    </row>
    <row r="623" spans="1:11" x14ac:dyDescent="0.25">
      <c r="A623" s="225"/>
      <c r="B623" s="225"/>
      <c r="I623" s="225"/>
      <c r="J623" s="225"/>
      <c r="K623" s="225"/>
    </row>
    <row r="624" spans="1:11" x14ac:dyDescent="0.25">
      <c r="A624" s="225"/>
      <c r="B624" s="225"/>
      <c r="I624" s="225"/>
      <c r="J624" s="225"/>
      <c r="K624" s="225"/>
    </row>
    <row r="625" spans="1:11" x14ac:dyDescent="0.25">
      <c r="A625" s="225"/>
      <c r="B625" s="225"/>
      <c r="I625" s="225"/>
      <c r="J625" s="225"/>
      <c r="K625" s="225"/>
    </row>
    <row r="626" spans="1:11" x14ac:dyDescent="0.25">
      <c r="A626" s="225"/>
      <c r="B626" s="225"/>
      <c r="I626" s="225"/>
      <c r="J626" s="225"/>
      <c r="K626" s="225"/>
    </row>
    <row r="627" spans="1:11" x14ac:dyDescent="0.25">
      <c r="A627" s="225"/>
      <c r="B627" s="225"/>
      <c r="I627" s="225"/>
      <c r="J627" s="225"/>
      <c r="K627" s="225"/>
    </row>
    <row r="628" spans="1:11" x14ac:dyDescent="0.25">
      <c r="A628" s="225"/>
      <c r="B628" s="225"/>
      <c r="I628" s="225"/>
      <c r="J628" s="225"/>
      <c r="K628" s="225"/>
    </row>
    <row r="629" spans="1:11" x14ac:dyDescent="0.25">
      <c r="A629" s="225"/>
      <c r="B629" s="225"/>
      <c r="I629" s="225"/>
      <c r="J629" s="225"/>
      <c r="K629" s="225"/>
    </row>
    <row r="630" spans="1:11" x14ac:dyDescent="0.25">
      <c r="A630" s="225"/>
      <c r="B630" s="225"/>
      <c r="I630" s="225"/>
      <c r="J630" s="225"/>
      <c r="K630" s="225"/>
    </row>
    <row r="631" spans="1:11" x14ac:dyDescent="0.25">
      <c r="A631" s="225"/>
      <c r="B631" s="225"/>
      <c r="I631" s="225"/>
      <c r="J631" s="225"/>
      <c r="K631" s="225"/>
    </row>
    <row r="632" spans="1:11" x14ac:dyDescent="0.25">
      <c r="A632" s="225"/>
      <c r="B632" s="225"/>
      <c r="I632" s="225"/>
      <c r="J632" s="225"/>
      <c r="K632" s="225"/>
    </row>
    <row r="633" spans="1:11" x14ac:dyDescent="0.25">
      <c r="A633" s="225"/>
      <c r="B633" s="225"/>
      <c r="I633" s="225"/>
      <c r="J633" s="225"/>
      <c r="K633" s="225"/>
    </row>
    <row r="634" spans="1:11" x14ac:dyDescent="0.25">
      <c r="A634" s="225"/>
      <c r="B634" s="225"/>
      <c r="I634" s="225"/>
      <c r="J634" s="225"/>
      <c r="K634" s="225"/>
    </row>
    <row r="635" spans="1:11" x14ac:dyDescent="0.25">
      <c r="A635" s="225"/>
      <c r="B635" s="225"/>
      <c r="I635" s="225"/>
      <c r="J635" s="225"/>
      <c r="K635" s="225"/>
    </row>
    <row r="636" spans="1:11" x14ac:dyDescent="0.25">
      <c r="A636" s="225"/>
      <c r="B636" s="225"/>
      <c r="I636" s="225"/>
      <c r="J636" s="225"/>
      <c r="K636" s="225"/>
    </row>
    <row r="637" spans="1:11" x14ac:dyDescent="0.25">
      <c r="A637" s="225"/>
      <c r="B637" s="225"/>
      <c r="I637" s="225"/>
      <c r="J637" s="225"/>
      <c r="K637" s="225"/>
    </row>
    <row r="638" spans="1:11" x14ac:dyDescent="0.25">
      <c r="A638" s="225"/>
      <c r="B638" s="225"/>
      <c r="I638" s="225"/>
      <c r="J638" s="225"/>
      <c r="K638" s="225"/>
    </row>
    <row r="639" spans="1:11" x14ac:dyDescent="0.25">
      <c r="A639" s="225"/>
      <c r="B639" s="225"/>
      <c r="I639" s="225"/>
      <c r="J639" s="225"/>
      <c r="K639" s="225"/>
    </row>
    <row r="640" spans="1:11" x14ac:dyDescent="0.25">
      <c r="A640" s="225"/>
      <c r="B640" s="225"/>
      <c r="I640" s="225"/>
      <c r="J640" s="225"/>
      <c r="K640" s="225"/>
    </row>
    <row r="641" spans="1:11" x14ac:dyDescent="0.25">
      <c r="A641" s="225"/>
      <c r="B641" s="225"/>
      <c r="I641" s="225"/>
      <c r="J641" s="225"/>
      <c r="K641" s="225"/>
    </row>
    <row r="642" spans="1:11" x14ac:dyDescent="0.25">
      <c r="A642" s="225"/>
      <c r="B642" s="225"/>
      <c r="I642" s="225"/>
      <c r="J642" s="225"/>
      <c r="K642" s="225"/>
    </row>
    <row r="643" spans="1:11" x14ac:dyDescent="0.25">
      <c r="A643" s="225"/>
      <c r="B643" s="225"/>
      <c r="I643" s="225"/>
      <c r="J643" s="225"/>
      <c r="K643" s="225"/>
    </row>
    <row r="644" spans="1:11" x14ac:dyDescent="0.25">
      <c r="A644" s="225"/>
      <c r="B644" s="225"/>
      <c r="I644" s="225"/>
      <c r="J644" s="225"/>
      <c r="K644" s="225"/>
    </row>
    <row r="645" spans="1:11" x14ac:dyDescent="0.25">
      <c r="A645" s="225"/>
      <c r="B645" s="225"/>
      <c r="I645" s="225"/>
      <c r="J645" s="225"/>
      <c r="K645" s="225"/>
    </row>
    <row r="646" spans="1:11" x14ac:dyDescent="0.25">
      <c r="A646" s="225"/>
      <c r="B646" s="225"/>
      <c r="I646" s="225"/>
      <c r="J646" s="225"/>
      <c r="K646" s="225"/>
    </row>
    <row r="647" spans="1:11" x14ac:dyDescent="0.25">
      <c r="A647" s="225"/>
      <c r="B647" s="225"/>
      <c r="I647" s="225"/>
      <c r="J647" s="225"/>
      <c r="K647" s="225"/>
    </row>
    <row r="648" spans="1:11" x14ac:dyDescent="0.25">
      <c r="A648" s="225"/>
      <c r="B648" s="225"/>
      <c r="I648" s="225"/>
      <c r="J648" s="225"/>
      <c r="K648" s="225"/>
    </row>
    <row r="649" spans="1:11" x14ac:dyDescent="0.25">
      <c r="A649" s="225"/>
      <c r="B649" s="225"/>
      <c r="I649" s="225"/>
      <c r="J649" s="225"/>
      <c r="K649" s="225"/>
    </row>
    <row r="650" spans="1:11" x14ac:dyDescent="0.25">
      <c r="A650" s="225"/>
      <c r="B650" s="225"/>
      <c r="I650" s="225"/>
      <c r="J650" s="225"/>
      <c r="K650" s="225"/>
    </row>
    <row r="651" spans="1:11" x14ac:dyDescent="0.25">
      <c r="A651" s="225"/>
      <c r="B651" s="225"/>
      <c r="I651" s="225"/>
      <c r="J651" s="225"/>
      <c r="K651" s="225"/>
    </row>
    <row r="652" spans="1:11" x14ac:dyDescent="0.25">
      <c r="A652" s="225"/>
      <c r="B652" s="225"/>
      <c r="I652" s="225"/>
      <c r="J652" s="225"/>
      <c r="K652" s="225"/>
    </row>
    <row r="653" spans="1:11" x14ac:dyDescent="0.25">
      <c r="A653" s="225"/>
      <c r="B653" s="225"/>
      <c r="I653" s="225"/>
      <c r="J653" s="225"/>
      <c r="K653" s="225"/>
    </row>
    <row r="654" spans="1:11" x14ac:dyDescent="0.25">
      <c r="A654" s="225"/>
      <c r="B654" s="225"/>
      <c r="I654" s="225"/>
      <c r="J654" s="225"/>
      <c r="K654" s="225"/>
    </row>
    <row r="655" spans="1:11" x14ac:dyDescent="0.25">
      <c r="A655" s="225"/>
      <c r="B655" s="225"/>
      <c r="I655" s="225"/>
      <c r="J655" s="225"/>
      <c r="K655" s="225"/>
    </row>
    <row r="656" spans="1:11" x14ac:dyDescent="0.25">
      <c r="A656" s="225"/>
      <c r="B656" s="225"/>
      <c r="I656" s="225"/>
      <c r="J656" s="225"/>
      <c r="K656" s="225"/>
    </row>
    <row r="657" spans="1:11" x14ac:dyDescent="0.25">
      <c r="A657" s="225"/>
      <c r="B657" s="225"/>
      <c r="I657" s="225"/>
      <c r="J657" s="225"/>
      <c r="K657" s="225"/>
    </row>
    <row r="658" spans="1:11" x14ac:dyDescent="0.25">
      <c r="A658" s="225"/>
      <c r="B658" s="225"/>
      <c r="I658" s="225"/>
      <c r="J658" s="225"/>
      <c r="K658" s="225"/>
    </row>
    <row r="659" spans="1:11" x14ac:dyDescent="0.25">
      <c r="A659" s="225"/>
      <c r="B659" s="225"/>
      <c r="I659" s="225"/>
      <c r="J659" s="225"/>
      <c r="K659" s="225"/>
    </row>
    <row r="660" spans="1:11" x14ac:dyDescent="0.25">
      <c r="A660" s="225"/>
      <c r="B660" s="225"/>
      <c r="I660" s="225"/>
      <c r="J660" s="225"/>
      <c r="K660" s="225"/>
    </row>
    <row r="661" spans="1:11" x14ac:dyDescent="0.25">
      <c r="A661" s="225"/>
      <c r="B661" s="225"/>
      <c r="I661" s="225"/>
      <c r="J661" s="225"/>
      <c r="K661" s="225"/>
    </row>
    <row r="662" spans="1:11" x14ac:dyDescent="0.25">
      <c r="A662" s="225"/>
      <c r="B662" s="225"/>
      <c r="I662" s="225"/>
      <c r="J662" s="225"/>
      <c r="K662" s="225"/>
    </row>
    <row r="663" spans="1:11" x14ac:dyDescent="0.25">
      <c r="A663" s="225"/>
      <c r="B663" s="225"/>
      <c r="I663" s="225"/>
      <c r="J663" s="225"/>
      <c r="K663" s="225"/>
    </row>
    <row r="664" spans="1:11" x14ac:dyDescent="0.25">
      <c r="A664" s="225"/>
      <c r="B664" s="225"/>
      <c r="I664" s="225"/>
      <c r="J664" s="225"/>
      <c r="K664" s="225"/>
    </row>
    <row r="665" spans="1:11" x14ac:dyDescent="0.25">
      <c r="A665" s="225"/>
      <c r="B665" s="225"/>
      <c r="I665" s="225"/>
      <c r="J665" s="225"/>
      <c r="K665" s="225"/>
    </row>
    <row r="666" spans="1:11" x14ac:dyDescent="0.25">
      <c r="A666" s="225"/>
      <c r="B666" s="225"/>
      <c r="I666" s="225"/>
      <c r="J666" s="225"/>
      <c r="K666" s="225"/>
    </row>
    <row r="667" spans="1:11" x14ac:dyDescent="0.25">
      <c r="A667" s="225"/>
      <c r="B667" s="225"/>
      <c r="I667" s="225"/>
      <c r="J667" s="225"/>
      <c r="K667" s="225"/>
    </row>
    <row r="668" spans="1:11" x14ac:dyDescent="0.25">
      <c r="A668" s="225"/>
      <c r="B668" s="225"/>
      <c r="I668" s="225"/>
      <c r="J668" s="225"/>
      <c r="K668" s="225"/>
    </row>
    <row r="669" spans="1:11" x14ac:dyDescent="0.25">
      <c r="A669" s="225"/>
      <c r="B669" s="225"/>
      <c r="I669" s="225"/>
      <c r="J669" s="225"/>
      <c r="K669" s="225"/>
    </row>
    <row r="670" spans="1:11" x14ac:dyDescent="0.25">
      <c r="A670" s="225"/>
      <c r="B670" s="225"/>
      <c r="I670" s="225"/>
      <c r="J670" s="225"/>
      <c r="K670" s="225"/>
    </row>
    <row r="671" spans="1:11" x14ac:dyDescent="0.25">
      <c r="A671" s="225"/>
      <c r="B671" s="225"/>
      <c r="I671" s="225"/>
      <c r="J671" s="225"/>
      <c r="K671" s="225"/>
    </row>
    <row r="672" spans="1:11" x14ac:dyDescent="0.25">
      <c r="A672" s="225"/>
      <c r="B672" s="225"/>
      <c r="I672" s="225"/>
      <c r="J672" s="225"/>
      <c r="K672" s="225"/>
    </row>
    <row r="673" spans="1:11" x14ac:dyDescent="0.25">
      <c r="A673" s="225"/>
      <c r="B673" s="225"/>
      <c r="I673" s="225"/>
      <c r="J673" s="225"/>
      <c r="K673" s="225"/>
    </row>
    <row r="674" spans="1:11" x14ac:dyDescent="0.25">
      <c r="A674" s="225"/>
      <c r="B674" s="225"/>
      <c r="I674" s="225"/>
      <c r="J674" s="225"/>
      <c r="K674" s="225"/>
    </row>
    <row r="675" spans="1:11" x14ac:dyDescent="0.25">
      <c r="A675" s="225"/>
      <c r="B675" s="225"/>
      <c r="I675" s="225"/>
      <c r="J675" s="225"/>
      <c r="K675" s="225"/>
    </row>
    <row r="676" spans="1:11" x14ac:dyDescent="0.25">
      <c r="A676" s="225"/>
      <c r="B676" s="225"/>
      <c r="I676" s="225"/>
      <c r="J676" s="225"/>
      <c r="K676" s="225"/>
    </row>
    <row r="677" spans="1:11" x14ac:dyDescent="0.25">
      <c r="A677" s="225"/>
      <c r="B677" s="225"/>
      <c r="I677" s="225"/>
      <c r="J677" s="225"/>
      <c r="K677" s="225"/>
    </row>
    <row r="678" spans="1:11" x14ac:dyDescent="0.25">
      <c r="A678" s="225"/>
      <c r="B678" s="225"/>
      <c r="I678" s="225"/>
      <c r="J678" s="225"/>
      <c r="K678" s="225"/>
    </row>
    <row r="679" spans="1:11" x14ac:dyDescent="0.25">
      <c r="A679" s="225"/>
      <c r="B679" s="225"/>
      <c r="I679" s="225"/>
      <c r="J679" s="225"/>
      <c r="K679" s="225"/>
    </row>
    <row r="680" spans="1:11" x14ac:dyDescent="0.25">
      <c r="A680" s="225"/>
      <c r="B680" s="225"/>
      <c r="I680" s="225"/>
      <c r="J680" s="225"/>
      <c r="K680" s="225"/>
    </row>
    <row r="681" spans="1:11" x14ac:dyDescent="0.25">
      <c r="A681" s="225"/>
      <c r="B681" s="225"/>
      <c r="I681" s="225"/>
      <c r="J681" s="225"/>
      <c r="K681" s="225"/>
    </row>
    <row r="682" spans="1:11" x14ac:dyDescent="0.25">
      <c r="A682" s="225"/>
      <c r="B682" s="225"/>
      <c r="I682" s="225"/>
      <c r="J682" s="225"/>
      <c r="K682" s="225"/>
    </row>
    <row r="683" spans="1:11" x14ac:dyDescent="0.25">
      <c r="A683" s="225"/>
      <c r="B683" s="225"/>
      <c r="I683" s="225"/>
      <c r="J683" s="225"/>
      <c r="K683" s="225"/>
    </row>
    <row r="684" spans="1:11" x14ac:dyDescent="0.25">
      <c r="A684" s="225"/>
      <c r="B684" s="225"/>
      <c r="I684" s="225"/>
      <c r="J684" s="225"/>
      <c r="K684" s="225"/>
    </row>
    <row r="685" spans="1:11" x14ac:dyDescent="0.25">
      <c r="A685" s="225"/>
      <c r="B685" s="225"/>
      <c r="I685" s="225"/>
      <c r="J685" s="225"/>
      <c r="K685" s="225"/>
    </row>
    <row r="686" spans="1:11" x14ac:dyDescent="0.25">
      <c r="A686" s="225"/>
      <c r="B686" s="225"/>
      <c r="I686" s="225"/>
      <c r="J686" s="225"/>
      <c r="K686" s="225"/>
    </row>
    <row r="687" spans="1:11" x14ac:dyDescent="0.25">
      <c r="A687" s="225"/>
      <c r="B687" s="225"/>
      <c r="I687" s="225"/>
      <c r="J687" s="225"/>
      <c r="K687" s="225"/>
    </row>
    <row r="688" spans="1:11" x14ac:dyDescent="0.25">
      <c r="A688" s="225"/>
      <c r="B688" s="225"/>
      <c r="I688" s="225"/>
      <c r="J688" s="225"/>
      <c r="K688" s="225"/>
    </row>
    <row r="689" spans="1:11" x14ac:dyDescent="0.25">
      <c r="A689" s="225"/>
      <c r="B689" s="225"/>
      <c r="I689" s="225"/>
      <c r="J689" s="225"/>
      <c r="K689" s="225"/>
    </row>
    <row r="690" spans="1:11" x14ac:dyDescent="0.25">
      <c r="A690" s="225"/>
      <c r="B690" s="225"/>
      <c r="I690" s="225"/>
      <c r="J690" s="225"/>
      <c r="K690" s="225"/>
    </row>
    <row r="691" spans="1:11" x14ac:dyDescent="0.25">
      <c r="A691" s="225"/>
      <c r="B691" s="225"/>
      <c r="I691" s="225"/>
      <c r="J691" s="225"/>
      <c r="K691" s="225"/>
    </row>
    <row r="692" spans="1:11" x14ac:dyDescent="0.25">
      <c r="A692" s="225"/>
      <c r="B692" s="225"/>
      <c r="I692" s="225"/>
      <c r="J692" s="225"/>
      <c r="K692" s="225"/>
    </row>
    <row r="693" spans="1:11" x14ac:dyDescent="0.25">
      <c r="A693" s="225"/>
      <c r="B693" s="225"/>
      <c r="I693" s="225"/>
      <c r="J693" s="225"/>
      <c r="K693" s="225"/>
    </row>
    <row r="694" spans="1:11" x14ac:dyDescent="0.25">
      <c r="A694" s="225"/>
      <c r="B694" s="225"/>
      <c r="I694" s="225"/>
      <c r="J694" s="225"/>
      <c r="K694" s="225"/>
    </row>
    <row r="695" spans="1:11" x14ac:dyDescent="0.25">
      <c r="A695" s="225"/>
      <c r="B695" s="225"/>
      <c r="I695" s="225"/>
      <c r="J695" s="225"/>
      <c r="K695" s="225"/>
    </row>
    <row r="696" spans="1:11" x14ac:dyDescent="0.25">
      <c r="A696" s="225"/>
      <c r="B696" s="225"/>
      <c r="I696" s="225"/>
      <c r="J696" s="225"/>
      <c r="K696" s="225"/>
    </row>
    <row r="697" spans="1:11" x14ac:dyDescent="0.25">
      <c r="A697" s="225"/>
      <c r="B697" s="225"/>
      <c r="I697" s="225"/>
      <c r="J697" s="225"/>
      <c r="K697" s="225"/>
    </row>
    <row r="698" spans="1:11" x14ac:dyDescent="0.25">
      <c r="A698" s="225"/>
      <c r="B698" s="225"/>
      <c r="I698" s="225"/>
      <c r="J698" s="225"/>
      <c r="K698" s="225"/>
    </row>
    <row r="699" spans="1:11" x14ac:dyDescent="0.25">
      <c r="A699" s="225"/>
      <c r="B699" s="225"/>
      <c r="I699" s="225"/>
      <c r="J699" s="225"/>
      <c r="K699" s="225"/>
    </row>
    <row r="700" spans="1:11" x14ac:dyDescent="0.25">
      <c r="A700" s="225"/>
      <c r="B700" s="225"/>
      <c r="I700" s="225"/>
      <c r="J700" s="225"/>
      <c r="K700" s="225"/>
    </row>
    <row r="701" spans="1:11" x14ac:dyDescent="0.25">
      <c r="A701" s="225"/>
      <c r="B701" s="225"/>
      <c r="I701" s="225"/>
      <c r="J701" s="225"/>
      <c r="K701" s="225"/>
    </row>
    <row r="702" spans="1:11" x14ac:dyDescent="0.25">
      <c r="A702" s="225"/>
      <c r="B702" s="225"/>
      <c r="I702" s="225"/>
      <c r="J702" s="225"/>
      <c r="K702" s="225"/>
    </row>
    <row r="703" spans="1:11" x14ac:dyDescent="0.25">
      <c r="A703" s="225"/>
      <c r="B703" s="225"/>
      <c r="I703" s="225"/>
      <c r="J703" s="225"/>
      <c r="K703" s="225"/>
    </row>
    <row r="704" spans="1:11" x14ac:dyDescent="0.25">
      <c r="A704" s="225"/>
      <c r="B704" s="225"/>
      <c r="I704" s="225"/>
      <c r="J704" s="225"/>
      <c r="K704" s="225"/>
    </row>
    <row r="705" spans="1:11" x14ac:dyDescent="0.25">
      <c r="A705" s="225"/>
      <c r="B705" s="225"/>
      <c r="I705" s="225"/>
      <c r="J705" s="225"/>
      <c r="K705" s="225"/>
    </row>
    <row r="706" spans="1:11" x14ac:dyDescent="0.25">
      <c r="A706" s="225"/>
      <c r="B706" s="225"/>
      <c r="I706" s="225"/>
      <c r="J706" s="225"/>
      <c r="K706" s="225"/>
    </row>
    <row r="707" spans="1:11" x14ac:dyDescent="0.25">
      <c r="A707" s="225"/>
      <c r="B707" s="225"/>
      <c r="I707" s="225"/>
      <c r="J707" s="225"/>
      <c r="K707" s="225"/>
    </row>
    <row r="708" spans="1:11" x14ac:dyDescent="0.25">
      <c r="A708" s="225"/>
      <c r="B708" s="225"/>
      <c r="I708" s="225"/>
      <c r="J708" s="225"/>
      <c r="K708" s="225"/>
    </row>
    <row r="709" spans="1:11" x14ac:dyDescent="0.25">
      <c r="A709" s="225"/>
      <c r="B709" s="225"/>
      <c r="I709" s="225"/>
      <c r="J709" s="225"/>
      <c r="K709" s="225"/>
    </row>
    <row r="710" spans="1:11" x14ac:dyDescent="0.25">
      <c r="A710" s="225"/>
      <c r="B710" s="225"/>
      <c r="I710" s="225"/>
      <c r="J710" s="225"/>
      <c r="K710" s="225"/>
    </row>
    <row r="711" spans="1:11" x14ac:dyDescent="0.25">
      <c r="A711" s="225"/>
      <c r="B711" s="225"/>
      <c r="I711" s="225"/>
      <c r="J711" s="225"/>
      <c r="K711" s="225"/>
    </row>
    <row r="712" spans="1:11" x14ac:dyDescent="0.25">
      <c r="A712" s="225"/>
      <c r="B712" s="225"/>
      <c r="I712" s="225"/>
      <c r="J712" s="225"/>
      <c r="K712" s="225"/>
    </row>
    <row r="713" spans="1:11" x14ac:dyDescent="0.25">
      <c r="A713" s="225"/>
      <c r="B713" s="225"/>
      <c r="I713" s="225"/>
      <c r="J713" s="225"/>
      <c r="K713" s="225"/>
    </row>
    <row r="714" spans="1:11" x14ac:dyDescent="0.25">
      <c r="A714" s="225"/>
      <c r="B714" s="225"/>
      <c r="I714" s="225"/>
      <c r="J714" s="225"/>
      <c r="K714" s="225"/>
    </row>
    <row r="715" spans="1:11" x14ac:dyDescent="0.25">
      <c r="A715" s="225"/>
      <c r="B715" s="225"/>
      <c r="I715" s="225"/>
      <c r="J715" s="225"/>
      <c r="K715" s="225"/>
    </row>
    <row r="716" spans="1:11" x14ac:dyDescent="0.25">
      <c r="A716" s="225"/>
      <c r="B716" s="225"/>
      <c r="I716" s="225"/>
      <c r="J716" s="225"/>
      <c r="K716" s="225"/>
    </row>
    <row r="717" spans="1:11" x14ac:dyDescent="0.25">
      <c r="A717" s="225"/>
      <c r="B717" s="225"/>
      <c r="I717" s="225"/>
      <c r="J717" s="225"/>
      <c r="K717" s="225"/>
    </row>
    <row r="718" spans="1:11" x14ac:dyDescent="0.25">
      <c r="A718" s="225"/>
      <c r="B718" s="225"/>
      <c r="I718" s="225"/>
      <c r="J718" s="225"/>
      <c r="K718" s="225"/>
    </row>
    <row r="719" spans="1:11" x14ac:dyDescent="0.25">
      <c r="A719" s="225"/>
      <c r="B719" s="225"/>
      <c r="I719" s="225"/>
      <c r="J719" s="225"/>
      <c r="K719" s="225"/>
    </row>
    <row r="720" spans="1:11" x14ac:dyDescent="0.25">
      <c r="A720" s="225"/>
      <c r="B720" s="225"/>
      <c r="I720" s="225"/>
      <c r="J720" s="225"/>
      <c r="K720" s="225"/>
    </row>
    <row r="721" spans="1:11" x14ac:dyDescent="0.25">
      <c r="A721" s="225"/>
      <c r="B721" s="225"/>
      <c r="I721" s="225"/>
      <c r="J721" s="225"/>
      <c r="K721" s="225"/>
    </row>
    <row r="722" spans="1:11" x14ac:dyDescent="0.25">
      <c r="A722" s="225"/>
      <c r="B722" s="225"/>
      <c r="I722" s="225"/>
      <c r="J722" s="225"/>
      <c r="K722" s="225"/>
    </row>
    <row r="723" spans="1:11" x14ac:dyDescent="0.25">
      <c r="A723" s="225"/>
      <c r="B723" s="225"/>
      <c r="I723" s="225"/>
      <c r="J723" s="225"/>
      <c r="K723" s="225"/>
    </row>
    <row r="724" spans="1:11" x14ac:dyDescent="0.25">
      <c r="A724" s="225"/>
      <c r="B724" s="225"/>
      <c r="I724" s="225"/>
      <c r="J724" s="225"/>
      <c r="K724" s="225"/>
    </row>
    <row r="725" spans="1:11" x14ac:dyDescent="0.25">
      <c r="A725" s="225"/>
      <c r="B725" s="225"/>
      <c r="I725" s="225"/>
      <c r="J725" s="225"/>
      <c r="K725" s="225"/>
    </row>
    <row r="726" spans="1:11" x14ac:dyDescent="0.25">
      <c r="A726" s="225"/>
      <c r="B726" s="225"/>
      <c r="I726" s="225"/>
      <c r="J726" s="225"/>
      <c r="K726" s="225"/>
    </row>
    <row r="727" spans="1:11" x14ac:dyDescent="0.25">
      <c r="A727" s="225"/>
      <c r="B727" s="225"/>
      <c r="I727" s="225"/>
      <c r="J727" s="225"/>
      <c r="K727" s="225"/>
    </row>
    <row r="728" spans="1:11" x14ac:dyDescent="0.25">
      <c r="A728" s="225"/>
      <c r="B728" s="225"/>
      <c r="I728" s="225"/>
      <c r="J728" s="225"/>
      <c r="K728" s="225"/>
    </row>
    <row r="729" spans="1:11" x14ac:dyDescent="0.25">
      <c r="A729" s="225"/>
      <c r="B729" s="225"/>
      <c r="I729" s="225"/>
      <c r="J729" s="225"/>
      <c r="K729" s="225"/>
    </row>
    <row r="730" spans="1:11" x14ac:dyDescent="0.25">
      <c r="A730" s="225"/>
      <c r="B730" s="225"/>
      <c r="I730" s="225"/>
      <c r="J730" s="225"/>
      <c r="K730" s="225"/>
    </row>
    <row r="731" spans="1:11" x14ac:dyDescent="0.25">
      <c r="A731" s="225"/>
      <c r="B731" s="225"/>
      <c r="I731" s="225"/>
      <c r="J731" s="225"/>
      <c r="K731" s="225"/>
    </row>
    <row r="732" spans="1:11" x14ac:dyDescent="0.25">
      <c r="A732" s="225"/>
      <c r="B732" s="225"/>
      <c r="I732" s="225"/>
      <c r="J732" s="225"/>
      <c r="K732" s="225"/>
    </row>
    <row r="733" spans="1:11" x14ac:dyDescent="0.25">
      <c r="A733" s="225"/>
      <c r="B733" s="225"/>
      <c r="I733" s="225"/>
      <c r="J733" s="225"/>
      <c r="K733" s="225"/>
    </row>
    <row r="734" spans="1:11" x14ac:dyDescent="0.25">
      <c r="A734" s="225"/>
      <c r="B734" s="225"/>
      <c r="I734" s="225"/>
      <c r="J734" s="225"/>
      <c r="K734" s="225"/>
    </row>
    <row r="735" spans="1:11" x14ac:dyDescent="0.25">
      <c r="A735" s="225"/>
      <c r="B735" s="225"/>
      <c r="I735" s="225"/>
      <c r="J735" s="225"/>
      <c r="K735" s="225"/>
    </row>
    <row r="736" spans="1:11" x14ac:dyDescent="0.25">
      <c r="A736" s="225"/>
      <c r="B736" s="225"/>
      <c r="I736" s="225"/>
      <c r="J736" s="225"/>
      <c r="K736" s="225"/>
    </row>
    <row r="737" spans="1:11" x14ac:dyDescent="0.25">
      <c r="A737" s="225"/>
      <c r="B737" s="225"/>
      <c r="I737" s="225"/>
      <c r="J737" s="225"/>
      <c r="K737" s="225"/>
    </row>
    <row r="738" spans="1:11" x14ac:dyDescent="0.25">
      <c r="A738" s="225"/>
      <c r="B738" s="225"/>
      <c r="I738" s="225"/>
      <c r="J738" s="225"/>
      <c r="K738" s="225"/>
    </row>
    <row r="739" spans="1:11" x14ac:dyDescent="0.25">
      <c r="A739" s="225"/>
      <c r="B739" s="225"/>
      <c r="I739" s="225"/>
      <c r="J739" s="225"/>
      <c r="K739" s="225"/>
    </row>
    <row r="740" spans="1:11" x14ac:dyDescent="0.25">
      <c r="A740" s="225"/>
      <c r="B740" s="225"/>
      <c r="I740" s="225"/>
      <c r="J740" s="225"/>
      <c r="K740" s="225"/>
    </row>
    <row r="741" spans="1:11" x14ac:dyDescent="0.25">
      <c r="A741" s="225"/>
      <c r="B741" s="225"/>
      <c r="I741" s="225"/>
      <c r="J741" s="225"/>
      <c r="K741" s="225"/>
    </row>
    <row r="742" spans="1:11" x14ac:dyDescent="0.25">
      <c r="A742" s="225"/>
      <c r="B742" s="225"/>
      <c r="I742" s="225"/>
      <c r="J742" s="225"/>
      <c r="K742" s="225"/>
    </row>
    <row r="743" spans="1:11" x14ac:dyDescent="0.25">
      <c r="A743" s="225"/>
      <c r="B743" s="225"/>
      <c r="I743" s="225"/>
      <c r="J743" s="225"/>
      <c r="K743" s="225"/>
    </row>
    <row r="744" spans="1:11" x14ac:dyDescent="0.25">
      <c r="A744" s="225"/>
      <c r="B744" s="225"/>
      <c r="I744" s="225"/>
      <c r="J744" s="225"/>
      <c r="K744" s="225"/>
    </row>
    <row r="745" spans="1:11" x14ac:dyDescent="0.25">
      <c r="A745" s="225"/>
      <c r="B745" s="225"/>
      <c r="I745" s="225"/>
      <c r="J745" s="225"/>
      <c r="K745" s="225"/>
    </row>
    <row r="746" spans="1:11" x14ac:dyDescent="0.25">
      <c r="A746" s="225"/>
      <c r="B746" s="225"/>
      <c r="I746" s="225"/>
      <c r="J746" s="225"/>
      <c r="K746" s="225"/>
    </row>
    <row r="747" spans="1:11" x14ac:dyDescent="0.25">
      <c r="A747" s="225"/>
      <c r="B747" s="225"/>
      <c r="I747" s="225"/>
      <c r="J747" s="225"/>
      <c r="K747" s="225"/>
    </row>
    <row r="748" spans="1:11" x14ac:dyDescent="0.25">
      <c r="A748" s="225"/>
      <c r="B748" s="225"/>
      <c r="I748" s="225"/>
      <c r="J748" s="225"/>
      <c r="K748" s="225"/>
    </row>
    <row r="749" spans="1:11" x14ac:dyDescent="0.25">
      <c r="A749" s="225"/>
      <c r="B749" s="225"/>
      <c r="I749" s="225"/>
      <c r="J749" s="225"/>
      <c r="K749" s="225"/>
    </row>
    <row r="750" spans="1:11" x14ac:dyDescent="0.25">
      <c r="A750" s="225"/>
      <c r="B750" s="225"/>
      <c r="I750" s="225"/>
      <c r="J750" s="225"/>
      <c r="K750" s="225"/>
    </row>
    <row r="751" spans="1:11" x14ac:dyDescent="0.25">
      <c r="A751" s="225"/>
      <c r="B751" s="225"/>
      <c r="I751" s="225"/>
      <c r="J751" s="225"/>
      <c r="K751" s="225"/>
    </row>
  </sheetData>
  <mergeCells count="139">
    <mergeCell ref="A420:A430"/>
    <mergeCell ref="B420:B430"/>
    <mergeCell ref="C420:K420"/>
    <mergeCell ref="C423:K423"/>
    <mergeCell ref="C426:K426"/>
    <mergeCell ref="A401:A419"/>
    <mergeCell ref="B401:B419"/>
    <mergeCell ref="C401:K401"/>
    <mergeCell ref="D402:I402"/>
    <mergeCell ref="C405:J405"/>
    <mergeCell ref="C408:J408"/>
    <mergeCell ref="C411:J411"/>
    <mergeCell ref="C415:K415"/>
    <mergeCell ref="D378:H378"/>
    <mergeCell ref="D379:H379"/>
    <mergeCell ref="D380:H380"/>
    <mergeCell ref="A383:A400"/>
    <mergeCell ref="B383:B400"/>
    <mergeCell ref="C383:K383"/>
    <mergeCell ref="C386:K386"/>
    <mergeCell ref="C391:K391"/>
    <mergeCell ref="C396:K396"/>
    <mergeCell ref="A369:A382"/>
    <mergeCell ref="B369:B382"/>
    <mergeCell ref="C369:K369"/>
    <mergeCell ref="D371:H371"/>
    <mergeCell ref="D372:H372"/>
    <mergeCell ref="D373:H373"/>
    <mergeCell ref="D374:H374"/>
    <mergeCell ref="D375:H375"/>
    <mergeCell ref="D376:H376"/>
    <mergeCell ref="D377:H377"/>
    <mergeCell ref="C330:K330"/>
    <mergeCell ref="C343:K343"/>
    <mergeCell ref="C351:K351"/>
    <mergeCell ref="A361:A368"/>
    <mergeCell ref="B361:B368"/>
    <mergeCell ref="C361:I361"/>
    <mergeCell ref="D300:I300"/>
    <mergeCell ref="D301:I301"/>
    <mergeCell ref="D302:I302"/>
    <mergeCell ref="D303:I303"/>
    <mergeCell ref="D304:I304"/>
    <mergeCell ref="A305:A360"/>
    <mergeCell ref="B305:B360"/>
    <mergeCell ref="C305:K305"/>
    <mergeCell ref="D306:H306"/>
    <mergeCell ref="C311:K311"/>
    <mergeCell ref="A286:A296"/>
    <mergeCell ref="B286:B296"/>
    <mergeCell ref="C286:K286"/>
    <mergeCell ref="D294:H294"/>
    <mergeCell ref="A297:A299"/>
    <mergeCell ref="B297:B299"/>
    <mergeCell ref="C297:K297"/>
    <mergeCell ref="D298:I298"/>
    <mergeCell ref="D299:I299"/>
    <mergeCell ref="A279:A285"/>
    <mergeCell ref="B279:B285"/>
    <mergeCell ref="D279:H279"/>
    <mergeCell ref="D280:I280"/>
    <mergeCell ref="D281:I281"/>
    <mergeCell ref="D282:I282"/>
    <mergeCell ref="D283:I283"/>
    <mergeCell ref="D284:I284"/>
    <mergeCell ref="D285:I285"/>
    <mergeCell ref="A257:A270"/>
    <mergeCell ref="B257:B270"/>
    <mergeCell ref="C257:K257"/>
    <mergeCell ref="C262:K262"/>
    <mergeCell ref="C266:K266"/>
    <mergeCell ref="A271:A278"/>
    <mergeCell ref="B271:B278"/>
    <mergeCell ref="C271:K271"/>
    <mergeCell ref="C237:K237"/>
    <mergeCell ref="A245:A256"/>
    <mergeCell ref="B245:B256"/>
    <mergeCell ref="C245:K245"/>
    <mergeCell ref="C249:K249"/>
    <mergeCell ref="C252:K252"/>
    <mergeCell ref="A176:A198"/>
    <mergeCell ref="B176:B198"/>
    <mergeCell ref="C176:K176"/>
    <mergeCell ref="C192:K192"/>
    <mergeCell ref="A199:A244"/>
    <mergeCell ref="B199:B244"/>
    <mergeCell ref="C199:K199"/>
    <mergeCell ref="C203:K203"/>
    <mergeCell ref="C219:K219"/>
    <mergeCell ref="C228:K228"/>
    <mergeCell ref="D117:I117"/>
    <mergeCell ref="D118:I118"/>
    <mergeCell ref="D119:I119"/>
    <mergeCell ref="A120:A175"/>
    <mergeCell ref="B120:B175"/>
    <mergeCell ref="C120:J120"/>
    <mergeCell ref="C127:K127"/>
    <mergeCell ref="C143:K143"/>
    <mergeCell ref="C158:K158"/>
    <mergeCell ref="C169:K169"/>
    <mergeCell ref="A109:A119"/>
    <mergeCell ref="B109:B119"/>
    <mergeCell ref="C109:J109"/>
    <mergeCell ref="D110:I110"/>
    <mergeCell ref="D111:I111"/>
    <mergeCell ref="D112:I112"/>
    <mergeCell ref="D113:I113"/>
    <mergeCell ref="D114:I114"/>
    <mergeCell ref="D115:I115"/>
    <mergeCell ref="D116:I116"/>
    <mergeCell ref="A46:A108"/>
    <mergeCell ref="B46:B108"/>
    <mergeCell ref="C46:K46"/>
    <mergeCell ref="C56:K56"/>
    <mergeCell ref="C69:K69"/>
    <mergeCell ref="C82:K82"/>
    <mergeCell ref="C96:K96"/>
    <mergeCell ref="A30:A45"/>
    <mergeCell ref="B30:B45"/>
    <mergeCell ref="C30:K30"/>
    <mergeCell ref="C35:K35"/>
    <mergeCell ref="C39:K39"/>
    <mergeCell ref="C42:K42"/>
    <mergeCell ref="A7:A29"/>
    <mergeCell ref="B7:B29"/>
    <mergeCell ref="C7:K7"/>
    <mergeCell ref="C10:K10"/>
    <mergeCell ref="C15:K15"/>
    <mergeCell ref="C20:K20"/>
    <mergeCell ref="C24:K24"/>
    <mergeCell ref="A2:K2"/>
    <mergeCell ref="A4:A5"/>
    <mergeCell ref="B4:B5"/>
    <mergeCell ref="C4:C5"/>
    <mergeCell ref="D4:D5"/>
    <mergeCell ref="E4:H4"/>
    <mergeCell ref="I4:I5"/>
    <mergeCell ref="J4:J5"/>
    <mergeCell ref="K4:K5"/>
  </mergeCells>
  <pageMargins left="0.70866141732283472" right="0.70866141732283472" top="0.74803149606299213" bottom="0.74803149606299213" header="0.31496062992125984" footer="0.31496062992125984"/>
  <pageSetup paperSize="9" scale="68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936"/>
  <sheetViews>
    <sheetView tabSelected="1" view="pageBreakPreview" zoomScale="60" zoomScaleNormal="75" workbookViewId="0">
      <selection activeCell="C236" sqref="C236:C247"/>
    </sheetView>
  </sheetViews>
  <sheetFormatPr defaultRowHeight="15" x14ac:dyDescent="0.25"/>
  <cols>
    <col min="1" max="1" width="3" customWidth="1"/>
    <col min="3" max="3" width="23.5703125" customWidth="1"/>
    <col min="4" max="4" width="17.85546875" customWidth="1"/>
    <col min="5" max="5" width="18.42578125" customWidth="1"/>
    <col min="6" max="6" width="10.140625" customWidth="1"/>
    <col min="7" max="7" width="9.85546875" customWidth="1"/>
    <col min="8" max="8" width="4.85546875" customWidth="1"/>
    <col min="9" max="9" width="5.28515625" customWidth="1"/>
    <col min="10" max="10" width="5" customWidth="1"/>
    <col min="11" max="11" width="4.42578125" customWidth="1"/>
    <col min="12" max="12" width="4.7109375" customWidth="1"/>
    <col min="13" max="14" width="4.5703125" customWidth="1"/>
    <col min="15" max="15" width="4.42578125" customWidth="1"/>
    <col min="16" max="17" width="4.5703125" customWidth="1"/>
    <col min="18" max="18" width="4.42578125" customWidth="1"/>
    <col min="19" max="19" width="4.7109375" customWidth="1"/>
    <col min="257" max="257" width="3" customWidth="1"/>
    <col min="259" max="259" width="23.5703125" customWidth="1"/>
    <col min="260" max="260" width="17.85546875" customWidth="1"/>
    <col min="261" max="261" width="18.42578125" customWidth="1"/>
    <col min="262" max="262" width="10.140625" customWidth="1"/>
    <col min="263" max="263" width="9.85546875" customWidth="1"/>
    <col min="264" max="264" width="4.85546875" customWidth="1"/>
    <col min="265" max="265" width="5.28515625" customWidth="1"/>
    <col min="266" max="266" width="5" customWidth="1"/>
    <col min="267" max="267" width="4.42578125" customWidth="1"/>
    <col min="268" max="268" width="4.7109375" customWidth="1"/>
    <col min="269" max="270" width="4.5703125" customWidth="1"/>
    <col min="271" max="271" width="4.42578125" customWidth="1"/>
    <col min="272" max="273" width="4.5703125" customWidth="1"/>
    <col min="274" max="274" width="4.42578125" customWidth="1"/>
    <col min="275" max="275" width="4.7109375" customWidth="1"/>
    <col min="513" max="513" width="3" customWidth="1"/>
    <col min="515" max="515" width="23.5703125" customWidth="1"/>
    <col min="516" max="516" width="17.85546875" customWidth="1"/>
    <col min="517" max="517" width="18.42578125" customWidth="1"/>
    <col min="518" max="518" width="10.140625" customWidth="1"/>
    <col min="519" max="519" width="9.85546875" customWidth="1"/>
    <col min="520" max="520" width="4.85546875" customWidth="1"/>
    <col min="521" max="521" width="5.28515625" customWidth="1"/>
    <col min="522" max="522" width="5" customWidth="1"/>
    <col min="523" max="523" width="4.42578125" customWidth="1"/>
    <col min="524" max="524" width="4.7109375" customWidth="1"/>
    <col min="525" max="526" width="4.5703125" customWidth="1"/>
    <col min="527" max="527" width="4.42578125" customWidth="1"/>
    <col min="528" max="529" width="4.5703125" customWidth="1"/>
    <col min="530" max="530" width="4.42578125" customWidth="1"/>
    <col min="531" max="531" width="4.7109375" customWidth="1"/>
    <col min="769" max="769" width="3" customWidth="1"/>
    <col min="771" max="771" width="23.5703125" customWidth="1"/>
    <col min="772" max="772" width="17.85546875" customWidth="1"/>
    <col min="773" max="773" width="18.42578125" customWidth="1"/>
    <col min="774" max="774" width="10.140625" customWidth="1"/>
    <col min="775" max="775" width="9.85546875" customWidth="1"/>
    <col min="776" max="776" width="4.85546875" customWidth="1"/>
    <col min="777" max="777" width="5.28515625" customWidth="1"/>
    <col min="778" max="778" width="5" customWidth="1"/>
    <col min="779" max="779" width="4.42578125" customWidth="1"/>
    <col min="780" max="780" width="4.7109375" customWidth="1"/>
    <col min="781" max="782" width="4.5703125" customWidth="1"/>
    <col min="783" max="783" width="4.42578125" customWidth="1"/>
    <col min="784" max="785" width="4.5703125" customWidth="1"/>
    <col min="786" max="786" width="4.42578125" customWidth="1"/>
    <col min="787" max="787" width="4.7109375" customWidth="1"/>
    <col min="1025" max="1025" width="3" customWidth="1"/>
    <col min="1027" max="1027" width="23.5703125" customWidth="1"/>
    <col min="1028" max="1028" width="17.85546875" customWidth="1"/>
    <col min="1029" max="1029" width="18.42578125" customWidth="1"/>
    <col min="1030" max="1030" width="10.140625" customWidth="1"/>
    <col min="1031" max="1031" width="9.85546875" customWidth="1"/>
    <col min="1032" max="1032" width="4.85546875" customWidth="1"/>
    <col min="1033" max="1033" width="5.28515625" customWidth="1"/>
    <col min="1034" max="1034" width="5" customWidth="1"/>
    <col min="1035" max="1035" width="4.42578125" customWidth="1"/>
    <col min="1036" max="1036" width="4.7109375" customWidth="1"/>
    <col min="1037" max="1038" width="4.5703125" customWidth="1"/>
    <col min="1039" max="1039" width="4.42578125" customWidth="1"/>
    <col min="1040" max="1041" width="4.5703125" customWidth="1"/>
    <col min="1042" max="1042" width="4.42578125" customWidth="1"/>
    <col min="1043" max="1043" width="4.7109375" customWidth="1"/>
    <col min="1281" max="1281" width="3" customWidth="1"/>
    <col min="1283" max="1283" width="23.5703125" customWidth="1"/>
    <col min="1284" max="1284" width="17.85546875" customWidth="1"/>
    <col min="1285" max="1285" width="18.42578125" customWidth="1"/>
    <col min="1286" max="1286" width="10.140625" customWidth="1"/>
    <col min="1287" max="1287" width="9.85546875" customWidth="1"/>
    <col min="1288" max="1288" width="4.85546875" customWidth="1"/>
    <col min="1289" max="1289" width="5.28515625" customWidth="1"/>
    <col min="1290" max="1290" width="5" customWidth="1"/>
    <col min="1291" max="1291" width="4.42578125" customWidth="1"/>
    <col min="1292" max="1292" width="4.7109375" customWidth="1"/>
    <col min="1293" max="1294" width="4.5703125" customWidth="1"/>
    <col min="1295" max="1295" width="4.42578125" customWidth="1"/>
    <col min="1296" max="1297" width="4.5703125" customWidth="1"/>
    <col min="1298" max="1298" width="4.42578125" customWidth="1"/>
    <col min="1299" max="1299" width="4.7109375" customWidth="1"/>
    <col min="1537" max="1537" width="3" customWidth="1"/>
    <col min="1539" max="1539" width="23.5703125" customWidth="1"/>
    <col min="1540" max="1540" width="17.85546875" customWidth="1"/>
    <col min="1541" max="1541" width="18.42578125" customWidth="1"/>
    <col min="1542" max="1542" width="10.140625" customWidth="1"/>
    <col min="1543" max="1543" width="9.85546875" customWidth="1"/>
    <col min="1544" max="1544" width="4.85546875" customWidth="1"/>
    <col min="1545" max="1545" width="5.28515625" customWidth="1"/>
    <col min="1546" max="1546" width="5" customWidth="1"/>
    <col min="1547" max="1547" width="4.42578125" customWidth="1"/>
    <col min="1548" max="1548" width="4.7109375" customWidth="1"/>
    <col min="1549" max="1550" width="4.5703125" customWidth="1"/>
    <col min="1551" max="1551" width="4.42578125" customWidth="1"/>
    <col min="1552" max="1553" width="4.5703125" customWidth="1"/>
    <col min="1554" max="1554" width="4.42578125" customWidth="1"/>
    <col min="1555" max="1555" width="4.7109375" customWidth="1"/>
    <col min="1793" max="1793" width="3" customWidth="1"/>
    <col min="1795" max="1795" width="23.5703125" customWidth="1"/>
    <col min="1796" max="1796" width="17.85546875" customWidth="1"/>
    <col min="1797" max="1797" width="18.42578125" customWidth="1"/>
    <col min="1798" max="1798" width="10.140625" customWidth="1"/>
    <col min="1799" max="1799" width="9.85546875" customWidth="1"/>
    <col min="1800" max="1800" width="4.85546875" customWidth="1"/>
    <col min="1801" max="1801" width="5.28515625" customWidth="1"/>
    <col min="1802" max="1802" width="5" customWidth="1"/>
    <col min="1803" max="1803" width="4.42578125" customWidth="1"/>
    <col min="1804" max="1804" width="4.7109375" customWidth="1"/>
    <col min="1805" max="1806" width="4.5703125" customWidth="1"/>
    <col min="1807" max="1807" width="4.42578125" customWidth="1"/>
    <col min="1808" max="1809" width="4.5703125" customWidth="1"/>
    <col min="1810" max="1810" width="4.42578125" customWidth="1"/>
    <col min="1811" max="1811" width="4.7109375" customWidth="1"/>
    <col min="2049" max="2049" width="3" customWidth="1"/>
    <col min="2051" max="2051" width="23.5703125" customWidth="1"/>
    <col min="2052" max="2052" width="17.85546875" customWidth="1"/>
    <col min="2053" max="2053" width="18.42578125" customWidth="1"/>
    <col min="2054" max="2054" width="10.140625" customWidth="1"/>
    <col min="2055" max="2055" width="9.85546875" customWidth="1"/>
    <col min="2056" max="2056" width="4.85546875" customWidth="1"/>
    <col min="2057" max="2057" width="5.28515625" customWidth="1"/>
    <col min="2058" max="2058" width="5" customWidth="1"/>
    <col min="2059" max="2059" width="4.42578125" customWidth="1"/>
    <col min="2060" max="2060" width="4.7109375" customWidth="1"/>
    <col min="2061" max="2062" width="4.5703125" customWidth="1"/>
    <col min="2063" max="2063" width="4.42578125" customWidth="1"/>
    <col min="2064" max="2065" width="4.5703125" customWidth="1"/>
    <col min="2066" max="2066" width="4.42578125" customWidth="1"/>
    <col min="2067" max="2067" width="4.7109375" customWidth="1"/>
    <col min="2305" max="2305" width="3" customWidth="1"/>
    <col min="2307" max="2307" width="23.5703125" customWidth="1"/>
    <col min="2308" max="2308" width="17.85546875" customWidth="1"/>
    <col min="2309" max="2309" width="18.42578125" customWidth="1"/>
    <col min="2310" max="2310" width="10.140625" customWidth="1"/>
    <col min="2311" max="2311" width="9.85546875" customWidth="1"/>
    <col min="2312" max="2312" width="4.85546875" customWidth="1"/>
    <col min="2313" max="2313" width="5.28515625" customWidth="1"/>
    <col min="2314" max="2314" width="5" customWidth="1"/>
    <col min="2315" max="2315" width="4.42578125" customWidth="1"/>
    <col min="2316" max="2316" width="4.7109375" customWidth="1"/>
    <col min="2317" max="2318" width="4.5703125" customWidth="1"/>
    <col min="2319" max="2319" width="4.42578125" customWidth="1"/>
    <col min="2320" max="2321" width="4.5703125" customWidth="1"/>
    <col min="2322" max="2322" width="4.42578125" customWidth="1"/>
    <col min="2323" max="2323" width="4.7109375" customWidth="1"/>
    <col min="2561" max="2561" width="3" customWidth="1"/>
    <col min="2563" max="2563" width="23.5703125" customWidth="1"/>
    <col min="2564" max="2564" width="17.85546875" customWidth="1"/>
    <col min="2565" max="2565" width="18.42578125" customWidth="1"/>
    <col min="2566" max="2566" width="10.140625" customWidth="1"/>
    <col min="2567" max="2567" width="9.85546875" customWidth="1"/>
    <col min="2568" max="2568" width="4.85546875" customWidth="1"/>
    <col min="2569" max="2569" width="5.28515625" customWidth="1"/>
    <col min="2570" max="2570" width="5" customWidth="1"/>
    <col min="2571" max="2571" width="4.42578125" customWidth="1"/>
    <col min="2572" max="2572" width="4.7109375" customWidth="1"/>
    <col min="2573" max="2574" width="4.5703125" customWidth="1"/>
    <col min="2575" max="2575" width="4.42578125" customWidth="1"/>
    <col min="2576" max="2577" width="4.5703125" customWidth="1"/>
    <col min="2578" max="2578" width="4.42578125" customWidth="1"/>
    <col min="2579" max="2579" width="4.7109375" customWidth="1"/>
    <col min="2817" max="2817" width="3" customWidth="1"/>
    <col min="2819" max="2819" width="23.5703125" customWidth="1"/>
    <col min="2820" max="2820" width="17.85546875" customWidth="1"/>
    <col min="2821" max="2821" width="18.42578125" customWidth="1"/>
    <col min="2822" max="2822" width="10.140625" customWidth="1"/>
    <col min="2823" max="2823" width="9.85546875" customWidth="1"/>
    <col min="2824" max="2824" width="4.85546875" customWidth="1"/>
    <col min="2825" max="2825" width="5.28515625" customWidth="1"/>
    <col min="2826" max="2826" width="5" customWidth="1"/>
    <col min="2827" max="2827" width="4.42578125" customWidth="1"/>
    <col min="2828" max="2828" width="4.7109375" customWidth="1"/>
    <col min="2829" max="2830" width="4.5703125" customWidth="1"/>
    <col min="2831" max="2831" width="4.42578125" customWidth="1"/>
    <col min="2832" max="2833" width="4.5703125" customWidth="1"/>
    <col min="2834" max="2834" width="4.42578125" customWidth="1"/>
    <col min="2835" max="2835" width="4.7109375" customWidth="1"/>
    <col min="3073" max="3073" width="3" customWidth="1"/>
    <col min="3075" max="3075" width="23.5703125" customWidth="1"/>
    <col min="3076" max="3076" width="17.85546875" customWidth="1"/>
    <col min="3077" max="3077" width="18.42578125" customWidth="1"/>
    <col min="3078" max="3078" width="10.140625" customWidth="1"/>
    <col min="3079" max="3079" width="9.85546875" customWidth="1"/>
    <col min="3080" max="3080" width="4.85546875" customWidth="1"/>
    <col min="3081" max="3081" width="5.28515625" customWidth="1"/>
    <col min="3082" max="3082" width="5" customWidth="1"/>
    <col min="3083" max="3083" width="4.42578125" customWidth="1"/>
    <col min="3084" max="3084" width="4.7109375" customWidth="1"/>
    <col min="3085" max="3086" width="4.5703125" customWidth="1"/>
    <col min="3087" max="3087" width="4.42578125" customWidth="1"/>
    <col min="3088" max="3089" width="4.5703125" customWidth="1"/>
    <col min="3090" max="3090" width="4.42578125" customWidth="1"/>
    <col min="3091" max="3091" width="4.7109375" customWidth="1"/>
    <col min="3329" max="3329" width="3" customWidth="1"/>
    <col min="3331" max="3331" width="23.5703125" customWidth="1"/>
    <col min="3332" max="3332" width="17.85546875" customWidth="1"/>
    <col min="3333" max="3333" width="18.42578125" customWidth="1"/>
    <col min="3334" max="3334" width="10.140625" customWidth="1"/>
    <col min="3335" max="3335" width="9.85546875" customWidth="1"/>
    <col min="3336" max="3336" width="4.85546875" customWidth="1"/>
    <col min="3337" max="3337" width="5.28515625" customWidth="1"/>
    <col min="3338" max="3338" width="5" customWidth="1"/>
    <col min="3339" max="3339" width="4.42578125" customWidth="1"/>
    <col min="3340" max="3340" width="4.7109375" customWidth="1"/>
    <col min="3341" max="3342" width="4.5703125" customWidth="1"/>
    <col min="3343" max="3343" width="4.42578125" customWidth="1"/>
    <col min="3344" max="3345" width="4.5703125" customWidth="1"/>
    <col min="3346" max="3346" width="4.42578125" customWidth="1"/>
    <col min="3347" max="3347" width="4.7109375" customWidth="1"/>
    <col min="3585" max="3585" width="3" customWidth="1"/>
    <col min="3587" max="3587" width="23.5703125" customWidth="1"/>
    <col min="3588" max="3588" width="17.85546875" customWidth="1"/>
    <col min="3589" max="3589" width="18.42578125" customWidth="1"/>
    <col min="3590" max="3590" width="10.140625" customWidth="1"/>
    <col min="3591" max="3591" width="9.85546875" customWidth="1"/>
    <col min="3592" max="3592" width="4.85546875" customWidth="1"/>
    <col min="3593" max="3593" width="5.28515625" customWidth="1"/>
    <col min="3594" max="3594" width="5" customWidth="1"/>
    <col min="3595" max="3595" width="4.42578125" customWidth="1"/>
    <col min="3596" max="3596" width="4.7109375" customWidth="1"/>
    <col min="3597" max="3598" width="4.5703125" customWidth="1"/>
    <col min="3599" max="3599" width="4.42578125" customWidth="1"/>
    <col min="3600" max="3601" width="4.5703125" customWidth="1"/>
    <col min="3602" max="3602" width="4.42578125" customWidth="1"/>
    <col min="3603" max="3603" width="4.7109375" customWidth="1"/>
    <col min="3841" max="3841" width="3" customWidth="1"/>
    <col min="3843" max="3843" width="23.5703125" customWidth="1"/>
    <col min="3844" max="3844" width="17.85546875" customWidth="1"/>
    <col min="3845" max="3845" width="18.42578125" customWidth="1"/>
    <col min="3846" max="3846" width="10.140625" customWidth="1"/>
    <col min="3847" max="3847" width="9.85546875" customWidth="1"/>
    <col min="3848" max="3848" width="4.85546875" customWidth="1"/>
    <col min="3849" max="3849" width="5.28515625" customWidth="1"/>
    <col min="3850" max="3850" width="5" customWidth="1"/>
    <col min="3851" max="3851" width="4.42578125" customWidth="1"/>
    <col min="3852" max="3852" width="4.7109375" customWidth="1"/>
    <col min="3853" max="3854" width="4.5703125" customWidth="1"/>
    <col min="3855" max="3855" width="4.42578125" customWidth="1"/>
    <col min="3856" max="3857" width="4.5703125" customWidth="1"/>
    <col min="3858" max="3858" width="4.42578125" customWidth="1"/>
    <col min="3859" max="3859" width="4.7109375" customWidth="1"/>
    <col min="4097" max="4097" width="3" customWidth="1"/>
    <col min="4099" max="4099" width="23.5703125" customWidth="1"/>
    <col min="4100" max="4100" width="17.85546875" customWidth="1"/>
    <col min="4101" max="4101" width="18.42578125" customWidth="1"/>
    <col min="4102" max="4102" width="10.140625" customWidth="1"/>
    <col min="4103" max="4103" width="9.85546875" customWidth="1"/>
    <col min="4104" max="4104" width="4.85546875" customWidth="1"/>
    <col min="4105" max="4105" width="5.28515625" customWidth="1"/>
    <col min="4106" max="4106" width="5" customWidth="1"/>
    <col min="4107" max="4107" width="4.42578125" customWidth="1"/>
    <col min="4108" max="4108" width="4.7109375" customWidth="1"/>
    <col min="4109" max="4110" width="4.5703125" customWidth="1"/>
    <col min="4111" max="4111" width="4.42578125" customWidth="1"/>
    <col min="4112" max="4113" width="4.5703125" customWidth="1"/>
    <col min="4114" max="4114" width="4.42578125" customWidth="1"/>
    <col min="4115" max="4115" width="4.7109375" customWidth="1"/>
    <col min="4353" max="4353" width="3" customWidth="1"/>
    <col min="4355" max="4355" width="23.5703125" customWidth="1"/>
    <col min="4356" max="4356" width="17.85546875" customWidth="1"/>
    <col min="4357" max="4357" width="18.42578125" customWidth="1"/>
    <col min="4358" max="4358" width="10.140625" customWidth="1"/>
    <col min="4359" max="4359" width="9.85546875" customWidth="1"/>
    <col min="4360" max="4360" width="4.85546875" customWidth="1"/>
    <col min="4361" max="4361" width="5.28515625" customWidth="1"/>
    <col min="4362" max="4362" width="5" customWidth="1"/>
    <col min="4363" max="4363" width="4.42578125" customWidth="1"/>
    <col min="4364" max="4364" width="4.7109375" customWidth="1"/>
    <col min="4365" max="4366" width="4.5703125" customWidth="1"/>
    <col min="4367" max="4367" width="4.42578125" customWidth="1"/>
    <col min="4368" max="4369" width="4.5703125" customWidth="1"/>
    <col min="4370" max="4370" width="4.42578125" customWidth="1"/>
    <col min="4371" max="4371" width="4.7109375" customWidth="1"/>
    <col min="4609" max="4609" width="3" customWidth="1"/>
    <col min="4611" max="4611" width="23.5703125" customWidth="1"/>
    <col min="4612" max="4612" width="17.85546875" customWidth="1"/>
    <col min="4613" max="4613" width="18.42578125" customWidth="1"/>
    <col min="4614" max="4614" width="10.140625" customWidth="1"/>
    <col min="4615" max="4615" width="9.85546875" customWidth="1"/>
    <col min="4616" max="4616" width="4.85546875" customWidth="1"/>
    <col min="4617" max="4617" width="5.28515625" customWidth="1"/>
    <col min="4618" max="4618" width="5" customWidth="1"/>
    <col min="4619" max="4619" width="4.42578125" customWidth="1"/>
    <col min="4620" max="4620" width="4.7109375" customWidth="1"/>
    <col min="4621" max="4622" width="4.5703125" customWidth="1"/>
    <col min="4623" max="4623" width="4.42578125" customWidth="1"/>
    <col min="4624" max="4625" width="4.5703125" customWidth="1"/>
    <col min="4626" max="4626" width="4.42578125" customWidth="1"/>
    <col min="4627" max="4627" width="4.7109375" customWidth="1"/>
    <col min="4865" max="4865" width="3" customWidth="1"/>
    <col min="4867" max="4867" width="23.5703125" customWidth="1"/>
    <col min="4868" max="4868" width="17.85546875" customWidth="1"/>
    <col min="4869" max="4869" width="18.42578125" customWidth="1"/>
    <col min="4870" max="4870" width="10.140625" customWidth="1"/>
    <col min="4871" max="4871" width="9.85546875" customWidth="1"/>
    <col min="4872" max="4872" width="4.85546875" customWidth="1"/>
    <col min="4873" max="4873" width="5.28515625" customWidth="1"/>
    <col min="4874" max="4874" width="5" customWidth="1"/>
    <col min="4875" max="4875" width="4.42578125" customWidth="1"/>
    <col min="4876" max="4876" width="4.7109375" customWidth="1"/>
    <col min="4877" max="4878" width="4.5703125" customWidth="1"/>
    <col min="4879" max="4879" width="4.42578125" customWidth="1"/>
    <col min="4880" max="4881" width="4.5703125" customWidth="1"/>
    <col min="4882" max="4882" width="4.42578125" customWidth="1"/>
    <col min="4883" max="4883" width="4.7109375" customWidth="1"/>
    <col min="5121" max="5121" width="3" customWidth="1"/>
    <col min="5123" max="5123" width="23.5703125" customWidth="1"/>
    <col min="5124" max="5124" width="17.85546875" customWidth="1"/>
    <col min="5125" max="5125" width="18.42578125" customWidth="1"/>
    <col min="5126" max="5126" width="10.140625" customWidth="1"/>
    <col min="5127" max="5127" width="9.85546875" customWidth="1"/>
    <col min="5128" max="5128" width="4.85546875" customWidth="1"/>
    <col min="5129" max="5129" width="5.28515625" customWidth="1"/>
    <col min="5130" max="5130" width="5" customWidth="1"/>
    <col min="5131" max="5131" width="4.42578125" customWidth="1"/>
    <col min="5132" max="5132" width="4.7109375" customWidth="1"/>
    <col min="5133" max="5134" width="4.5703125" customWidth="1"/>
    <col min="5135" max="5135" width="4.42578125" customWidth="1"/>
    <col min="5136" max="5137" width="4.5703125" customWidth="1"/>
    <col min="5138" max="5138" width="4.42578125" customWidth="1"/>
    <col min="5139" max="5139" width="4.7109375" customWidth="1"/>
    <col min="5377" max="5377" width="3" customWidth="1"/>
    <col min="5379" max="5379" width="23.5703125" customWidth="1"/>
    <col min="5380" max="5380" width="17.85546875" customWidth="1"/>
    <col min="5381" max="5381" width="18.42578125" customWidth="1"/>
    <col min="5382" max="5382" width="10.140625" customWidth="1"/>
    <col min="5383" max="5383" width="9.85546875" customWidth="1"/>
    <col min="5384" max="5384" width="4.85546875" customWidth="1"/>
    <col min="5385" max="5385" width="5.28515625" customWidth="1"/>
    <col min="5386" max="5386" width="5" customWidth="1"/>
    <col min="5387" max="5387" width="4.42578125" customWidth="1"/>
    <col min="5388" max="5388" width="4.7109375" customWidth="1"/>
    <col min="5389" max="5390" width="4.5703125" customWidth="1"/>
    <col min="5391" max="5391" width="4.42578125" customWidth="1"/>
    <col min="5392" max="5393" width="4.5703125" customWidth="1"/>
    <col min="5394" max="5394" width="4.42578125" customWidth="1"/>
    <col min="5395" max="5395" width="4.7109375" customWidth="1"/>
    <col min="5633" max="5633" width="3" customWidth="1"/>
    <col min="5635" max="5635" width="23.5703125" customWidth="1"/>
    <col min="5636" max="5636" width="17.85546875" customWidth="1"/>
    <col min="5637" max="5637" width="18.42578125" customWidth="1"/>
    <col min="5638" max="5638" width="10.140625" customWidth="1"/>
    <col min="5639" max="5639" width="9.85546875" customWidth="1"/>
    <col min="5640" max="5640" width="4.85546875" customWidth="1"/>
    <col min="5641" max="5641" width="5.28515625" customWidth="1"/>
    <col min="5642" max="5642" width="5" customWidth="1"/>
    <col min="5643" max="5643" width="4.42578125" customWidth="1"/>
    <col min="5644" max="5644" width="4.7109375" customWidth="1"/>
    <col min="5645" max="5646" width="4.5703125" customWidth="1"/>
    <col min="5647" max="5647" width="4.42578125" customWidth="1"/>
    <col min="5648" max="5649" width="4.5703125" customWidth="1"/>
    <col min="5650" max="5650" width="4.42578125" customWidth="1"/>
    <col min="5651" max="5651" width="4.7109375" customWidth="1"/>
    <col min="5889" max="5889" width="3" customWidth="1"/>
    <col min="5891" max="5891" width="23.5703125" customWidth="1"/>
    <col min="5892" max="5892" width="17.85546875" customWidth="1"/>
    <col min="5893" max="5893" width="18.42578125" customWidth="1"/>
    <col min="5894" max="5894" width="10.140625" customWidth="1"/>
    <col min="5895" max="5895" width="9.85546875" customWidth="1"/>
    <col min="5896" max="5896" width="4.85546875" customWidth="1"/>
    <col min="5897" max="5897" width="5.28515625" customWidth="1"/>
    <col min="5898" max="5898" width="5" customWidth="1"/>
    <col min="5899" max="5899" width="4.42578125" customWidth="1"/>
    <col min="5900" max="5900" width="4.7109375" customWidth="1"/>
    <col min="5901" max="5902" width="4.5703125" customWidth="1"/>
    <col min="5903" max="5903" width="4.42578125" customWidth="1"/>
    <col min="5904" max="5905" width="4.5703125" customWidth="1"/>
    <col min="5906" max="5906" width="4.42578125" customWidth="1"/>
    <col min="5907" max="5907" width="4.7109375" customWidth="1"/>
    <col min="6145" max="6145" width="3" customWidth="1"/>
    <col min="6147" max="6147" width="23.5703125" customWidth="1"/>
    <col min="6148" max="6148" width="17.85546875" customWidth="1"/>
    <col min="6149" max="6149" width="18.42578125" customWidth="1"/>
    <col min="6150" max="6150" width="10.140625" customWidth="1"/>
    <col min="6151" max="6151" width="9.85546875" customWidth="1"/>
    <col min="6152" max="6152" width="4.85546875" customWidth="1"/>
    <col min="6153" max="6153" width="5.28515625" customWidth="1"/>
    <col min="6154" max="6154" width="5" customWidth="1"/>
    <col min="6155" max="6155" width="4.42578125" customWidth="1"/>
    <col min="6156" max="6156" width="4.7109375" customWidth="1"/>
    <col min="6157" max="6158" width="4.5703125" customWidth="1"/>
    <col min="6159" max="6159" width="4.42578125" customWidth="1"/>
    <col min="6160" max="6161" width="4.5703125" customWidth="1"/>
    <col min="6162" max="6162" width="4.42578125" customWidth="1"/>
    <col min="6163" max="6163" width="4.7109375" customWidth="1"/>
    <col min="6401" max="6401" width="3" customWidth="1"/>
    <col min="6403" max="6403" width="23.5703125" customWidth="1"/>
    <col min="6404" max="6404" width="17.85546875" customWidth="1"/>
    <col min="6405" max="6405" width="18.42578125" customWidth="1"/>
    <col min="6406" max="6406" width="10.140625" customWidth="1"/>
    <col min="6407" max="6407" width="9.85546875" customWidth="1"/>
    <col min="6408" max="6408" width="4.85546875" customWidth="1"/>
    <col min="6409" max="6409" width="5.28515625" customWidth="1"/>
    <col min="6410" max="6410" width="5" customWidth="1"/>
    <col min="6411" max="6411" width="4.42578125" customWidth="1"/>
    <col min="6412" max="6412" width="4.7109375" customWidth="1"/>
    <col min="6413" max="6414" width="4.5703125" customWidth="1"/>
    <col min="6415" max="6415" width="4.42578125" customWidth="1"/>
    <col min="6416" max="6417" width="4.5703125" customWidth="1"/>
    <col min="6418" max="6418" width="4.42578125" customWidth="1"/>
    <col min="6419" max="6419" width="4.7109375" customWidth="1"/>
    <col min="6657" max="6657" width="3" customWidth="1"/>
    <col min="6659" max="6659" width="23.5703125" customWidth="1"/>
    <col min="6660" max="6660" width="17.85546875" customWidth="1"/>
    <col min="6661" max="6661" width="18.42578125" customWidth="1"/>
    <col min="6662" max="6662" width="10.140625" customWidth="1"/>
    <col min="6663" max="6663" width="9.85546875" customWidth="1"/>
    <col min="6664" max="6664" width="4.85546875" customWidth="1"/>
    <col min="6665" max="6665" width="5.28515625" customWidth="1"/>
    <col min="6666" max="6666" width="5" customWidth="1"/>
    <col min="6667" max="6667" width="4.42578125" customWidth="1"/>
    <col min="6668" max="6668" width="4.7109375" customWidth="1"/>
    <col min="6669" max="6670" width="4.5703125" customWidth="1"/>
    <col min="6671" max="6671" width="4.42578125" customWidth="1"/>
    <col min="6672" max="6673" width="4.5703125" customWidth="1"/>
    <col min="6674" max="6674" width="4.42578125" customWidth="1"/>
    <col min="6675" max="6675" width="4.7109375" customWidth="1"/>
    <col min="6913" max="6913" width="3" customWidth="1"/>
    <col min="6915" max="6915" width="23.5703125" customWidth="1"/>
    <col min="6916" max="6916" width="17.85546875" customWidth="1"/>
    <col min="6917" max="6917" width="18.42578125" customWidth="1"/>
    <col min="6918" max="6918" width="10.140625" customWidth="1"/>
    <col min="6919" max="6919" width="9.85546875" customWidth="1"/>
    <col min="6920" max="6920" width="4.85546875" customWidth="1"/>
    <col min="6921" max="6921" width="5.28515625" customWidth="1"/>
    <col min="6922" max="6922" width="5" customWidth="1"/>
    <col min="6923" max="6923" width="4.42578125" customWidth="1"/>
    <col min="6924" max="6924" width="4.7109375" customWidth="1"/>
    <col min="6925" max="6926" width="4.5703125" customWidth="1"/>
    <col min="6927" max="6927" width="4.42578125" customWidth="1"/>
    <col min="6928" max="6929" width="4.5703125" customWidth="1"/>
    <col min="6930" max="6930" width="4.42578125" customWidth="1"/>
    <col min="6931" max="6931" width="4.7109375" customWidth="1"/>
    <col min="7169" max="7169" width="3" customWidth="1"/>
    <col min="7171" max="7171" width="23.5703125" customWidth="1"/>
    <col min="7172" max="7172" width="17.85546875" customWidth="1"/>
    <col min="7173" max="7173" width="18.42578125" customWidth="1"/>
    <col min="7174" max="7174" width="10.140625" customWidth="1"/>
    <col min="7175" max="7175" width="9.85546875" customWidth="1"/>
    <col min="7176" max="7176" width="4.85546875" customWidth="1"/>
    <col min="7177" max="7177" width="5.28515625" customWidth="1"/>
    <col min="7178" max="7178" width="5" customWidth="1"/>
    <col min="7179" max="7179" width="4.42578125" customWidth="1"/>
    <col min="7180" max="7180" width="4.7109375" customWidth="1"/>
    <col min="7181" max="7182" width="4.5703125" customWidth="1"/>
    <col min="7183" max="7183" width="4.42578125" customWidth="1"/>
    <col min="7184" max="7185" width="4.5703125" customWidth="1"/>
    <col min="7186" max="7186" width="4.42578125" customWidth="1"/>
    <col min="7187" max="7187" width="4.7109375" customWidth="1"/>
    <col min="7425" max="7425" width="3" customWidth="1"/>
    <col min="7427" max="7427" width="23.5703125" customWidth="1"/>
    <col min="7428" max="7428" width="17.85546875" customWidth="1"/>
    <col min="7429" max="7429" width="18.42578125" customWidth="1"/>
    <col min="7430" max="7430" width="10.140625" customWidth="1"/>
    <col min="7431" max="7431" width="9.85546875" customWidth="1"/>
    <col min="7432" max="7432" width="4.85546875" customWidth="1"/>
    <col min="7433" max="7433" width="5.28515625" customWidth="1"/>
    <col min="7434" max="7434" width="5" customWidth="1"/>
    <col min="7435" max="7435" width="4.42578125" customWidth="1"/>
    <col min="7436" max="7436" width="4.7109375" customWidth="1"/>
    <col min="7437" max="7438" width="4.5703125" customWidth="1"/>
    <col min="7439" max="7439" width="4.42578125" customWidth="1"/>
    <col min="7440" max="7441" width="4.5703125" customWidth="1"/>
    <col min="7442" max="7442" width="4.42578125" customWidth="1"/>
    <col min="7443" max="7443" width="4.7109375" customWidth="1"/>
    <col min="7681" max="7681" width="3" customWidth="1"/>
    <col min="7683" max="7683" width="23.5703125" customWidth="1"/>
    <col min="7684" max="7684" width="17.85546875" customWidth="1"/>
    <col min="7685" max="7685" width="18.42578125" customWidth="1"/>
    <col min="7686" max="7686" width="10.140625" customWidth="1"/>
    <col min="7687" max="7687" width="9.85546875" customWidth="1"/>
    <col min="7688" max="7688" width="4.85546875" customWidth="1"/>
    <col min="7689" max="7689" width="5.28515625" customWidth="1"/>
    <col min="7690" max="7690" width="5" customWidth="1"/>
    <col min="7691" max="7691" width="4.42578125" customWidth="1"/>
    <col min="7692" max="7692" width="4.7109375" customWidth="1"/>
    <col min="7693" max="7694" width="4.5703125" customWidth="1"/>
    <col min="7695" max="7695" width="4.42578125" customWidth="1"/>
    <col min="7696" max="7697" width="4.5703125" customWidth="1"/>
    <col min="7698" max="7698" width="4.42578125" customWidth="1"/>
    <col min="7699" max="7699" width="4.7109375" customWidth="1"/>
    <col min="7937" max="7937" width="3" customWidth="1"/>
    <col min="7939" max="7939" width="23.5703125" customWidth="1"/>
    <col min="7940" max="7940" width="17.85546875" customWidth="1"/>
    <col min="7941" max="7941" width="18.42578125" customWidth="1"/>
    <col min="7942" max="7942" width="10.140625" customWidth="1"/>
    <col min="7943" max="7943" width="9.85546875" customWidth="1"/>
    <col min="7944" max="7944" width="4.85546875" customWidth="1"/>
    <col min="7945" max="7945" width="5.28515625" customWidth="1"/>
    <col min="7946" max="7946" width="5" customWidth="1"/>
    <col min="7947" max="7947" width="4.42578125" customWidth="1"/>
    <col min="7948" max="7948" width="4.7109375" customWidth="1"/>
    <col min="7949" max="7950" width="4.5703125" customWidth="1"/>
    <col min="7951" max="7951" width="4.42578125" customWidth="1"/>
    <col min="7952" max="7953" width="4.5703125" customWidth="1"/>
    <col min="7954" max="7954" width="4.42578125" customWidth="1"/>
    <col min="7955" max="7955" width="4.7109375" customWidth="1"/>
    <col min="8193" max="8193" width="3" customWidth="1"/>
    <col min="8195" max="8195" width="23.5703125" customWidth="1"/>
    <col min="8196" max="8196" width="17.85546875" customWidth="1"/>
    <col min="8197" max="8197" width="18.42578125" customWidth="1"/>
    <col min="8198" max="8198" width="10.140625" customWidth="1"/>
    <col min="8199" max="8199" width="9.85546875" customWidth="1"/>
    <col min="8200" max="8200" width="4.85546875" customWidth="1"/>
    <col min="8201" max="8201" width="5.28515625" customWidth="1"/>
    <col min="8202" max="8202" width="5" customWidth="1"/>
    <col min="8203" max="8203" width="4.42578125" customWidth="1"/>
    <col min="8204" max="8204" width="4.7109375" customWidth="1"/>
    <col min="8205" max="8206" width="4.5703125" customWidth="1"/>
    <col min="8207" max="8207" width="4.42578125" customWidth="1"/>
    <col min="8208" max="8209" width="4.5703125" customWidth="1"/>
    <col min="8210" max="8210" width="4.42578125" customWidth="1"/>
    <col min="8211" max="8211" width="4.7109375" customWidth="1"/>
    <col min="8449" max="8449" width="3" customWidth="1"/>
    <col min="8451" max="8451" width="23.5703125" customWidth="1"/>
    <col min="8452" max="8452" width="17.85546875" customWidth="1"/>
    <col min="8453" max="8453" width="18.42578125" customWidth="1"/>
    <col min="8454" max="8454" width="10.140625" customWidth="1"/>
    <col min="8455" max="8455" width="9.85546875" customWidth="1"/>
    <col min="8456" max="8456" width="4.85546875" customWidth="1"/>
    <col min="8457" max="8457" width="5.28515625" customWidth="1"/>
    <col min="8458" max="8458" width="5" customWidth="1"/>
    <col min="8459" max="8459" width="4.42578125" customWidth="1"/>
    <col min="8460" max="8460" width="4.7109375" customWidth="1"/>
    <col min="8461" max="8462" width="4.5703125" customWidth="1"/>
    <col min="8463" max="8463" width="4.42578125" customWidth="1"/>
    <col min="8464" max="8465" width="4.5703125" customWidth="1"/>
    <col min="8466" max="8466" width="4.42578125" customWidth="1"/>
    <col min="8467" max="8467" width="4.7109375" customWidth="1"/>
    <col min="8705" max="8705" width="3" customWidth="1"/>
    <col min="8707" max="8707" width="23.5703125" customWidth="1"/>
    <col min="8708" max="8708" width="17.85546875" customWidth="1"/>
    <col min="8709" max="8709" width="18.42578125" customWidth="1"/>
    <col min="8710" max="8710" width="10.140625" customWidth="1"/>
    <col min="8711" max="8711" width="9.85546875" customWidth="1"/>
    <col min="8712" max="8712" width="4.85546875" customWidth="1"/>
    <col min="8713" max="8713" width="5.28515625" customWidth="1"/>
    <col min="8714" max="8714" width="5" customWidth="1"/>
    <col min="8715" max="8715" width="4.42578125" customWidth="1"/>
    <col min="8716" max="8716" width="4.7109375" customWidth="1"/>
    <col min="8717" max="8718" width="4.5703125" customWidth="1"/>
    <col min="8719" max="8719" width="4.42578125" customWidth="1"/>
    <col min="8720" max="8721" width="4.5703125" customWidth="1"/>
    <col min="8722" max="8722" width="4.42578125" customWidth="1"/>
    <col min="8723" max="8723" width="4.7109375" customWidth="1"/>
    <col min="8961" max="8961" width="3" customWidth="1"/>
    <col min="8963" max="8963" width="23.5703125" customWidth="1"/>
    <col min="8964" max="8964" width="17.85546875" customWidth="1"/>
    <col min="8965" max="8965" width="18.42578125" customWidth="1"/>
    <col min="8966" max="8966" width="10.140625" customWidth="1"/>
    <col min="8967" max="8967" width="9.85546875" customWidth="1"/>
    <col min="8968" max="8968" width="4.85546875" customWidth="1"/>
    <col min="8969" max="8969" width="5.28515625" customWidth="1"/>
    <col min="8970" max="8970" width="5" customWidth="1"/>
    <col min="8971" max="8971" width="4.42578125" customWidth="1"/>
    <col min="8972" max="8972" width="4.7109375" customWidth="1"/>
    <col min="8973" max="8974" width="4.5703125" customWidth="1"/>
    <col min="8975" max="8975" width="4.42578125" customWidth="1"/>
    <col min="8976" max="8977" width="4.5703125" customWidth="1"/>
    <col min="8978" max="8978" width="4.42578125" customWidth="1"/>
    <col min="8979" max="8979" width="4.7109375" customWidth="1"/>
    <col min="9217" max="9217" width="3" customWidth="1"/>
    <col min="9219" max="9219" width="23.5703125" customWidth="1"/>
    <col min="9220" max="9220" width="17.85546875" customWidth="1"/>
    <col min="9221" max="9221" width="18.42578125" customWidth="1"/>
    <col min="9222" max="9222" width="10.140625" customWidth="1"/>
    <col min="9223" max="9223" width="9.85546875" customWidth="1"/>
    <col min="9224" max="9224" width="4.85546875" customWidth="1"/>
    <col min="9225" max="9225" width="5.28515625" customWidth="1"/>
    <col min="9226" max="9226" width="5" customWidth="1"/>
    <col min="9227" max="9227" width="4.42578125" customWidth="1"/>
    <col min="9228" max="9228" width="4.7109375" customWidth="1"/>
    <col min="9229" max="9230" width="4.5703125" customWidth="1"/>
    <col min="9231" max="9231" width="4.42578125" customWidth="1"/>
    <col min="9232" max="9233" width="4.5703125" customWidth="1"/>
    <col min="9234" max="9234" width="4.42578125" customWidth="1"/>
    <col min="9235" max="9235" width="4.7109375" customWidth="1"/>
    <col min="9473" max="9473" width="3" customWidth="1"/>
    <col min="9475" max="9475" width="23.5703125" customWidth="1"/>
    <col min="9476" max="9476" width="17.85546875" customWidth="1"/>
    <col min="9477" max="9477" width="18.42578125" customWidth="1"/>
    <col min="9478" max="9478" width="10.140625" customWidth="1"/>
    <col min="9479" max="9479" width="9.85546875" customWidth="1"/>
    <col min="9480" max="9480" width="4.85546875" customWidth="1"/>
    <col min="9481" max="9481" width="5.28515625" customWidth="1"/>
    <col min="9482" max="9482" width="5" customWidth="1"/>
    <col min="9483" max="9483" width="4.42578125" customWidth="1"/>
    <col min="9484" max="9484" width="4.7109375" customWidth="1"/>
    <col min="9485" max="9486" width="4.5703125" customWidth="1"/>
    <col min="9487" max="9487" width="4.42578125" customWidth="1"/>
    <col min="9488" max="9489" width="4.5703125" customWidth="1"/>
    <col min="9490" max="9490" width="4.42578125" customWidth="1"/>
    <col min="9491" max="9491" width="4.7109375" customWidth="1"/>
    <col min="9729" max="9729" width="3" customWidth="1"/>
    <col min="9731" max="9731" width="23.5703125" customWidth="1"/>
    <col min="9732" max="9732" width="17.85546875" customWidth="1"/>
    <col min="9733" max="9733" width="18.42578125" customWidth="1"/>
    <col min="9734" max="9734" width="10.140625" customWidth="1"/>
    <col min="9735" max="9735" width="9.85546875" customWidth="1"/>
    <col min="9736" max="9736" width="4.85546875" customWidth="1"/>
    <col min="9737" max="9737" width="5.28515625" customWidth="1"/>
    <col min="9738" max="9738" width="5" customWidth="1"/>
    <col min="9739" max="9739" width="4.42578125" customWidth="1"/>
    <col min="9740" max="9740" width="4.7109375" customWidth="1"/>
    <col min="9741" max="9742" width="4.5703125" customWidth="1"/>
    <col min="9743" max="9743" width="4.42578125" customWidth="1"/>
    <col min="9744" max="9745" width="4.5703125" customWidth="1"/>
    <col min="9746" max="9746" width="4.42578125" customWidth="1"/>
    <col min="9747" max="9747" width="4.7109375" customWidth="1"/>
    <col min="9985" max="9985" width="3" customWidth="1"/>
    <col min="9987" max="9987" width="23.5703125" customWidth="1"/>
    <col min="9988" max="9988" width="17.85546875" customWidth="1"/>
    <col min="9989" max="9989" width="18.42578125" customWidth="1"/>
    <col min="9990" max="9990" width="10.140625" customWidth="1"/>
    <col min="9991" max="9991" width="9.85546875" customWidth="1"/>
    <col min="9992" max="9992" width="4.85546875" customWidth="1"/>
    <col min="9993" max="9993" width="5.28515625" customWidth="1"/>
    <col min="9994" max="9994" width="5" customWidth="1"/>
    <col min="9995" max="9995" width="4.42578125" customWidth="1"/>
    <col min="9996" max="9996" width="4.7109375" customWidth="1"/>
    <col min="9997" max="9998" width="4.5703125" customWidth="1"/>
    <col min="9999" max="9999" width="4.42578125" customWidth="1"/>
    <col min="10000" max="10001" width="4.5703125" customWidth="1"/>
    <col min="10002" max="10002" width="4.42578125" customWidth="1"/>
    <col min="10003" max="10003" width="4.7109375" customWidth="1"/>
    <col min="10241" max="10241" width="3" customWidth="1"/>
    <col min="10243" max="10243" width="23.5703125" customWidth="1"/>
    <col min="10244" max="10244" width="17.85546875" customWidth="1"/>
    <col min="10245" max="10245" width="18.42578125" customWidth="1"/>
    <col min="10246" max="10246" width="10.140625" customWidth="1"/>
    <col min="10247" max="10247" width="9.85546875" customWidth="1"/>
    <col min="10248" max="10248" width="4.85546875" customWidth="1"/>
    <col min="10249" max="10249" width="5.28515625" customWidth="1"/>
    <col min="10250" max="10250" width="5" customWidth="1"/>
    <col min="10251" max="10251" width="4.42578125" customWidth="1"/>
    <col min="10252" max="10252" width="4.7109375" customWidth="1"/>
    <col min="10253" max="10254" width="4.5703125" customWidth="1"/>
    <col min="10255" max="10255" width="4.42578125" customWidth="1"/>
    <col min="10256" max="10257" width="4.5703125" customWidth="1"/>
    <col min="10258" max="10258" width="4.42578125" customWidth="1"/>
    <col min="10259" max="10259" width="4.7109375" customWidth="1"/>
    <col min="10497" max="10497" width="3" customWidth="1"/>
    <col min="10499" max="10499" width="23.5703125" customWidth="1"/>
    <col min="10500" max="10500" width="17.85546875" customWidth="1"/>
    <col min="10501" max="10501" width="18.42578125" customWidth="1"/>
    <col min="10502" max="10502" width="10.140625" customWidth="1"/>
    <col min="10503" max="10503" width="9.85546875" customWidth="1"/>
    <col min="10504" max="10504" width="4.85546875" customWidth="1"/>
    <col min="10505" max="10505" width="5.28515625" customWidth="1"/>
    <col min="10506" max="10506" width="5" customWidth="1"/>
    <col min="10507" max="10507" width="4.42578125" customWidth="1"/>
    <col min="10508" max="10508" width="4.7109375" customWidth="1"/>
    <col min="10509" max="10510" width="4.5703125" customWidth="1"/>
    <col min="10511" max="10511" width="4.42578125" customWidth="1"/>
    <col min="10512" max="10513" width="4.5703125" customWidth="1"/>
    <col min="10514" max="10514" width="4.42578125" customWidth="1"/>
    <col min="10515" max="10515" width="4.7109375" customWidth="1"/>
    <col min="10753" max="10753" width="3" customWidth="1"/>
    <col min="10755" max="10755" width="23.5703125" customWidth="1"/>
    <col min="10756" max="10756" width="17.85546875" customWidth="1"/>
    <col min="10757" max="10757" width="18.42578125" customWidth="1"/>
    <col min="10758" max="10758" width="10.140625" customWidth="1"/>
    <col min="10759" max="10759" width="9.85546875" customWidth="1"/>
    <col min="10760" max="10760" width="4.85546875" customWidth="1"/>
    <col min="10761" max="10761" width="5.28515625" customWidth="1"/>
    <col min="10762" max="10762" width="5" customWidth="1"/>
    <col min="10763" max="10763" width="4.42578125" customWidth="1"/>
    <col min="10764" max="10764" width="4.7109375" customWidth="1"/>
    <col min="10765" max="10766" width="4.5703125" customWidth="1"/>
    <col min="10767" max="10767" width="4.42578125" customWidth="1"/>
    <col min="10768" max="10769" width="4.5703125" customWidth="1"/>
    <col min="10770" max="10770" width="4.42578125" customWidth="1"/>
    <col min="10771" max="10771" width="4.7109375" customWidth="1"/>
    <col min="11009" max="11009" width="3" customWidth="1"/>
    <col min="11011" max="11011" width="23.5703125" customWidth="1"/>
    <col min="11012" max="11012" width="17.85546875" customWidth="1"/>
    <col min="11013" max="11013" width="18.42578125" customWidth="1"/>
    <col min="11014" max="11014" width="10.140625" customWidth="1"/>
    <col min="11015" max="11015" width="9.85546875" customWidth="1"/>
    <col min="11016" max="11016" width="4.85546875" customWidth="1"/>
    <col min="11017" max="11017" width="5.28515625" customWidth="1"/>
    <col min="11018" max="11018" width="5" customWidth="1"/>
    <col min="11019" max="11019" width="4.42578125" customWidth="1"/>
    <col min="11020" max="11020" width="4.7109375" customWidth="1"/>
    <col min="11021" max="11022" width="4.5703125" customWidth="1"/>
    <col min="11023" max="11023" width="4.42578125" customWidth="1"/>
    <col min="11024" max="11025" width="4.5703125" customWidth="1"/>
    <col min="11026" max="11026" width="4.42578125" customWidth="1"/>
    <col min="11027" max="11027" width="4.7109375" customWidth="1"/>
    <col min="11265" max="11265" width="3" customWidth="1"/>
    <col min="11267" max="11267" width="23.5703125" customWidth="1"/>
    <col min="11268" max="11268" width="17.85546875" customWidth="1"/>
    <col min="11269" max="11269" width="18.42578125" customWidth="1"/>
    <col min="11270" max="11270" width="10.140625" customWidth="1"/>
    <col min="11271" max="11271" width="9.85546875" customWidth="1"/>
    <col min="11272" max="11272" width="4.85546875" customWidth="1"/>
    <col min="11273" max="11273" width="5.28515625" customWidth="1"/>
    <col min="11274" max="11274" width="5" customWidth="1"/>
    <col min="11275" max="11275" width="4.42578125" customWidth="1"/>
    <col min="11276" max="11276" width="4.7109375" customWidth="1"/>
    <col min="11277" max="11278" width="4.5703125" customWidth="1"/>
    <col min="11279" max="11279" width="4.42578125" customWidth="1"/>
    <col min="11280" max="11281" width="4.5703125" customWidth="1"/>
    <col min="11282" max="11282" width="4.42578125" customWidth="1"/>
    <col min="11283" max="11283" width="4.7109375" customWidth="1"/>
    <col min="11521" max="11521" width="3" customWidth="1"/>
    <col min="11523" max="11523" width="23.5703125" customWidth="1"/>
    <col min="11524" max="11524" width="17.85546875" customWidth="1"/>
    <col min="11525" max="11525" width="18.42578125" customWidth="1"/>
    <col min="11526" max="11526" width="10.140625" customWidth="1"/>
    <col min="11527" max="11527" width="9.85546875" customWidth="1"/>
    <col min="11528" max="11528" width="4.85546875" customWidth="1"/>
    <col min="11529" max="11529" width="5.28515625" customWidth="1"/>
    <col min="11530" max="11530" width="5" customWidth="1"/>
    <col min="11531" max="11531" width="4.42578125" customWidth="1"/>
    <col min="11532" max="11532" width="4.7109375" customWidth="1"/>
    <col min="11533" max="11534" width="4.5703125" customWidth="1"/>
    <col min="11535" max="11535" width="4.42578125" customWidth="1"/>
    <col min="11536" max="11537" width="4.5703125" customWidth="1"/>
    <col min="11538" max="11538" width="4.42578125" customWidth="1"/>
    <col min="11539" max="11539" width="4.7109375" customWidth="1"/>
    <col min="11777" max="11777" width="3" customWidth="1"/>
    <col min="11779" max="11779" width="23.5703125" customWidth="1"/>
    <col min="11780" max="11780" width="17.85546875" customWidth="1"/>
    <col min="11781" max="11781" width="18.42578125" customWidth="1"/>
    <col min="11782" max="11782" width="10.140625" customWidth="1"/>
    <col min="11783" max="11783" width="9.85546875" customWidth="1"/>
    <col min="11784" max="11784" width="4.85546875" customWidth="1"/>
    <col min="11785" max="11785" width="5.28515625" customWidth="1"/>
    <col min="11786" max="11786" width="5" customWidth="1"/>
    <col min="11787" max="11787" width="4.42578125" customWidth="1"/>
    <col min="11788" max="11788" width="4.7109375" customWidth="1"/>
    <col min="11789" max="11790" width="4.5703125" customWidth="1"/>
    <col min="11791" max="11791" width="4.42578125" customWidth="1"/>
    <col min="11792" max="11793" width="4.5703125" customWidth="1"/>
    <col min="11794" max="11794" width="4.42578125" customWidth="1"/>
    <col min="11795" max="11795" width="4.7109375" customWidth="1"/>
    <col min="12033" max="12033" width="3" customWidth="1"/>
    <col min="12035" max="12035" width="23.5703125" customWidth="1"/>
    <col min="12036" max="12036" width="17.85546875" customWidth="1"/>
    <col min="12037" max="12037" width="18.42578125" customWidth="1"/>
    <col min="12038" max="12038" width="10.140625" customWidth="1"/>
    <col min="12039" max="12039" width="9.85546875" customWidth="1"/>
    <col min="12040" max="12040" width="4.85546875" customWidth="1"/>
    <col min="12041" max="12041" width="5.28515625" customWidth="1"/>
    <col min="12042" max="12042" width="5" customWidth="1"/>
    <col min="12043" max="12043" width="4.42578125" customWidth="1"/>
    <col min="12044" max="12044" width="4.7109375" customWidth="1"/>
    <col min="12045" max="12046" width="4.5703125" customWidth="1"/>
    <col min="12047" max="12047" width="4.42578125" customWidth="1"/>
    <col min="12048" max="12049" width="4.5703125" customWidth="1"/>
    <col min="12050" max="12050" width="4.42578125" customWidth="1"/>
    <col min="12051" max="12051" width="4.7109375" customWidth="1"/>
    <col min="12289" max="12289" width="3" customWidth="1"/>
    <col min="12291" max="12291" width="23.5703125" customWidth="1"/>
    <col min="12292" max="12292" width="17.85546875" customWidth="1"/>
    <col min="12293" max="12293" width="18.42578125" customWidth="1"/>
    <col min="12294" max="12294" width="10.140625" customWidth="1"/>
    <col min="12295" max="12295" width="9.85546875" customWidth="1"/>
    <col min="12296" max="12296" width="4.85546875" customWidth="1"/>
    <col min="12297" max="12297" width="5.28515625" customWidth="1"/>
    <col min="12298" max="12298" width="5" customWidth="1"/>
    <col min="12299" max="12299" width="4.42578125" customWidth="1"/>
    <col min="12300" max="12300" width="4.7109375" customWidth="1"/>
    <col min="12301" max="12302" width="4.5703125" customWidth="1"/>
    <col min="12303" max="12303" width="4.42578125" customWidth="1"/>
    <col min="12304" max="12305" width="4.5703125" customWidth="1"/>
    <col min="12306" max="12306" width="4.42578125" customWidth="1"/>
    <col min="12307" max="12307" width="4.7109375" customWidth="1"/>
    <col min="12545" max="12545" width="3" customWidth="1"/>
    <col min="12547" max="12547" width="23.5703125" customWidth="1"/>
    <col min="12548" max="12548" width="17.85546875" customWidth="1"/>
    <col min="12549" max="12549" width="18.42578125" customWidth="1"/>
    <col min="12550" max="12550" width="10.140625" customWidth="1"/>
    <col min="12551" max="12551" width="9.85546875" customWidth="1"/>
    <col min="12552" max="12552" width="4.85546875" customWidth="1"/>
    <col min="12553" max="12553" width="5.28515625" customWidth="1"/>
    <col min="12554" max="12554" width="5" customWidth="1"/>
    <col min="12555" max="12555" width="4.42578125" customWidth="1"/>
    <col min="12556" max="12556" width="4.7109375" customWidth="1"/>
    <col min="12557" max="12558" width="4.5703125" customWidth="1"/>
    <col min="12559" max="12559" width="4.42578125" customWidth="1"/>
    <col min="12560" max="12561" width="4.5703125" customWidth="1"/>
    <col min="12562" max="12562" width="4.42578125" customWidth="1"/>
    <col min="12563" max="12563" width="4.7109375" customWidth="1"/>
    <col min="12801" max="12801" width="3" customWidth="1"/>
    <col min="12803" max="12803" width="23.5703125" customWidth="1"/>
    <col min="12804" max="12804" width="17.85546875" customWidth="1"/>
    <col min="12805" max="12805" width="18.42578125" customWidth="1"/>
    <col min="12806" max="12806" width="10.140625" customWidth="1"/>
    <col min="12807" max="12807" width="9.85546875" customWidth="1"/>
    <col min="12808" max="12808" width="4.85546875" customWidth="1"/>
    <col min="12809" max="12809" width="5.28515625" customWidth="1"/>
    <col min="12810" max="12810" width="5" customWidth="1"/>
    <col min="12811" max="12811" width="4.42578125" customWidth="1"/>
    <col min="12812" max="12812" width="4.7109375" customWidth="1"/>
    <col min="12813" max="12814" width="4.5703125" customWidth="1"/>
    <col min="12815" max="12815" width="4.42578125" customWidth="1"/>
    <col min="12816" max="12817" width="4.5703125" customWidth="1"/>
    <col min="12818" max="12818" width="4.42578125" customWidth="1"/>
    <col min="12819" max="12819" width="4.7109375" customWidth="1"/>
    <col min="13057" max="13057" width="3" customWidth="1"/>
    <col min="13059" max="13059" width="23.5703125" customWidth="1"/>
    <col min="13060" max="13060" width="17.85546875" customWidth="1"/>
    <col min="13061" max="13061" width="18.42578125" customWidth="1"/>
    <col min="13062" max="13062" width="10.140625" customWidth="1"/>
    <col min="13063" max="13063" width="9.85546875" customWidth="1"/>
    <col min="13064" max="13064" width="4.85546875" customWidth="1"/>
    <col min="13065" max="13065" width="5.28515625" customWidth="1"/>
    <col min="13066" max="13066" width="5" customWidth="1"/>
    <col min="13067" max="13067" width="4.42578125" customWidth="1"/>
    <col min="13068" max="13068" width="4.7109375" customWidth="1"/>
    <col min="13069" max="13070" width="4.5703125" customWidth="1"/>
    <col min="13071" max="13071" width="4.42578125" customWidth="1"/>
    <col min="13072" max="13073" width="4.5703125" customWidth="1"/>
    <col min="13074" max="13074" width="4.42578125" customWidth="1"/>
    <col min="13075" max="13075" width="4.7109375" customWidth="1"/>
    <col min="13313" max="13313" width="3" customWidth="1"/>
    <col min="13315" max="13315" width="23.5703125" customWidth="1"/>
    <col min="13316" max="13316" width="17.85546875" customWidth="1"/>
    <col min="13317" max="13317" width="18.42578125" customWidth="1"/>
    <col min="13318" max="13318" width="10.140625" customWidth="1"/>
    <col min="13319" max="13319" width="9.85546875" customWidth="1"/>
    <col min="13320" max="13320" width="4.85546875" customWidth="1"/>
    <col min="13321" max="13321" width="5.28515625" customWidth="1"/>
    <col min="13322" max="13322" width="5" customWidth="1"/>
    <col min="13323" max="13323" width="4.42578125" customWidth="1"/>
    <col min="13324" max="13324" width="4.7109375" customWidth="1"/>
    <col min="13325" max="13326" width="4.5703125" customWidth="1"/>
    <col min="13327" max="13327" width="4.42578125" customWidth="1"/>
    <col min="13328" max="13329" width="4.5703125" customWidth="1"/>
    <col min="13330" max="13330" width="4.42578125" customWidth="1"/>
    <col min="13331" max="13331" width="4.7109375" customWidth="1"/>
    <col min="13569" max="13569" width="3" customWidth="1"/>
    <col min="13571" max="13571" width="23.5703125" customWidth="1"/>
    <col min="13572" max="13572" width="17.85546875" customWidth="1"/>
    <col min="13573" max="13573" width="18.42578125" customWidth="1"/>
    <col min="13574" max="13574" width="10.140625" customWidth="1"/>
    <col min="13575" max="13575" width="9.85546875" customWidth="1"/>
    <col min="13576" max="13576" width="4.85546875" customWidth="1"/>
    <col min="13577" max="13577" width="5.28515625" customWidth="1"/>
    <col min="13578" max="13578" width="5" customWidth="1"/>
    <col min="13579" max="13579" width="4.42578125" customWidth="1"/>
    <col min="13580" max="13580" width="4.7109375" customWidth="1"/>
    <col min="13581" max="13582" width="4.5703125" customWidth="1"/>
    <col min="13583" max="13583" width="4.42578125" customWidth="1"/>
    <col min="13584" max="13585" width="4.5703125" customWidth="1"/>
    <col min="13586" max="13586" width="4.42578125" customWidth="1"/>
    <col min="13587" max="13587" width="4.7109375" customWidth="1"/>
    <col min="13825" max="13825" width="3" customWidth="1"/>
    <col min="13827" max="13827" width="23.5703125" customWidth="1"/>
    <col min="13828" max="13828" width="17.85546875" customWidth="1"/>
    <col min="13829" max="13829" width="18.42578125" customWidth="1"/>
    <col min="13830" max="13830" width="10.140625" customWidth="1"/>
    <col min="13831" max="13831" width="9.85546875" customWidth="1"/>
    <col min="13832" max="13832" width="4.85546875" customWidth="1"/>
    <col min="13833" max="13833" width="5.28515625" customWidth="1"/>
    <col min="13834" max="13834" width="5" customWidth="1"/>
    <col min="13835" max="13835" width="4.42578125" customWidth="1"/>
    <col min="13836" max="13836" width="4.7109375" customWidth="1"/>
    <col min="13837" max="13838" width="4.5703125" customWidth="1"/>
    <col min="13839" max="13839" width="4.42578125" customWidth="1"/>
    <col min="13840" max="13841" width="4.5703125" customWidth="1"/>
    <col min="13842" max="13842" width="4.42578125" customWidth="1"/>
    <col min="13843" max="13843" width="4.7109375" customWidth="1"/>
    <col min="14081" max="14081" width="3" customWidth="1"/>
    <col min="14083" max="14083" width="23.5703125" customWidth="1"/>
    <col min="14084" max="14084" width="17.85546875" customWidth="1"/>
    <col min="14085" max="14085" width="18.42578125" customWidth="1"/>
    <col min="14086" max="14086" width="10.140625" customWidth="1"/>
    <col min="14087" max="14087" width="9.85546875" customWidth="1"/>
    <col min="14088" max="14088" width="4.85546875" customWidth="1"/>
    <col min="14089" max="14089" width="5.28515625" customWidth="1"/>
    <col min="14090" max="14090" width="5" customWidth="1"/>
    <col min="14091" max="14091" width="4.42578125" customWidth="1"/>
    <col min="14092" max="14092" width="4.7109375" customWidth="1"/>
    <col min="14093" max="14094" width="4.5703125" customWidth="1"/>
    <col min="14095" max="14095" width="4.42578125" customWidth="1"/>
    <col min="14096" max="14097" width="4.5703125" customWidth="1"/>
    <col min="14098" max="14098" width="4.42578125" customWidth="1"/>
    <col min="14099" max="14099" width="4.7109375" customWidth="1"/>
    <col min="14337" max="14337" width="3" customWidth="1"/>
    <col min="14339" max="14339" width="23.5703125" customWidth="1"/>
    <col min="14340" max="14340" width="17.85546875" customWidth="1"/>
    <col min="14341" max="14341" width="18.42578125" customWidth="1"/>
    <col min="14342" max="14342" width="10.140625" customWidth="1"/>
    <col min="14343" max="14343" width="9.85546875" customWidth="1"/>
    <col min="14344" max="14344" width="4.85546875" customWidth="1"/>
    <col min="14345" max="14345" width="5.28515625" customWidth="1"/>
    <col min="14346" max="14346" width="5" customWidth="1"/>
    <col min="14347" max="14347" width="4.42578125" customWidth="1"/>
    <col min="14348" max="14348" width="4.7109375" customWidth="1"/>
    <col min="14349" max="14350" width="4.5703125" customWidth="1"/>
    <col min="14351" max="14351" width="4.42578125" customWidth="1"/>
    <col min="14352" max="14353" width="4.5703125" customWidth="1"/>
    <col min="14354" max="14354" width="4.42578125" customWidth="1"/>
    <col min="14355" max="14355" width="4.7109375" customWidth="1"/>
    <col min="14593" max="14593" width="3" customWidth="1"/>
    <col min="14595" max="14595" width="23.5703125" customWidth="1"/>
    <col min="14596" max="14596" width="17.85546875" customWidth="1"/>
    <col min="14597" max="14597" width="18.42578125" customWidth="1"/>
    <col min="14598" max="14598" width="10.140625" customWidth="1"/>
    <col min="14599" max="14599" width="9.85546875" customWidth="1"/>
    <col min="14600" max="14600" width="4.85546875" customWidth="1"/>
    <col min="14601" max="14601" width="5.28515625" customWidth="1"/>
    <col min="14602" max="14602" width="5" customWidth="1"/>
    <col min="14603" max="14603" width="4.42578125" customWidth="1"/>
    <col min="14604" max="14604" width="4.7109375" customWidth="1"/>
    <col min="14605" max="14606" width="4.5703125" customWidth="1"/>
    <col min="14607" max="14607" width="4.42578125" customWidth="1"/>
    <col min="14608" max="14609" width="4.5703125" customWidth="1"/>
    <col min="14610" max="14610" width="4.42578125" customWidth="1"/>
    <col min="14611" max="14611" width="4.7109375" customWidth="1"/>
    <col min="14849" max="14849" width="3" customWidth="1"/>
    <col min="14851" max="14851" width="23.5703125" customWidth="1"/>
    <col min="14852" max="14852" width="17.85546875" customWidth="1"/>
    <col min="14853" max="14853" width="18.42578125" customWidth="1"/>
    <col min="14854" max="14854" width="10.140625" customWidth="1"/>
    <col min="14855" max="14855" width="9.85546875" customWidth="1"/>
    <col min="14856" max="14856" width="4.85546875" customWidth="1"/>
    <col min="14857" max="14857" width="5.28515625" customWidth="1"/>
    <col min="14858" max="14858" width="5" customWidth="1"/>
    <col min="14859" max="14859" width="4.42578125" customWidth="1"/>
    <col min="14860" max="14860" width="4.7109375" customWidth="1"/>
    <col min="14861" max="14862" width="4.5703125" customWidth="1"/>
    <col min="14863" max="14863" width="4.42578125" customWidth="1"/>
    <col min="14864" max="14865" width="4.5703125" customWidth="1"/>
    <col min="14866" max="14866" width="4.42578125" customWidth="1"/>
    <col min="14867" max="14867" width="4.7109375" customWidth="1"/>
    <col min="15105" max="15105" width="3" customWidth="1"/>
    <col min="15107" max="15107" width="23.5703125" customWidth="1"/>
    <col min="15108" max="15108" width="17.85546875" customWidth="1"/>
    <col min="15109" max="15109" width="18.42578125" customWidth="1"/>
    <col min="15110" max="15110" width="10.140625" customWidth="1"/>
    <col min="15111" max="15111" width="9.85546875" customWidth="1"/>
    <col min="15112" max="15112" width="4.85546875" customWidth="1"/>
    <col min="15113" max="15113" width="5.28515625" customWidth="1"/>
    <col min="15114" max="15114" width="5" customWidth="1"/>
    <col min="15115" max="15115" width="4.42578125" customWidth="1"/>
    <col min="15116" max="15116" width="4.7109375" customWidth="1"/>
    <col min="15117" max="15118" width="4.5703125" customWidth="1"/>
    <col min="15119" max="15119" width="4.42578125" customWidth="1"/>
    <col min="15120" max="15121" width="4.5703125" customWidth="1"/>
    <col min="15122" max="15122" width="4.42578125" customWidth="1"/>
    <col min="15123" max="15123" width="4.7109375" customWidth="1"/>
    <col min="15361" max="15361" width="3" customWidth="1"/>
    <col min="15363" max="15363" width="23.5703125" customWidth="1"/>
    <col min="15364" max="15364" width="17.85546875" customWidth="1"/>
    <col min="15365" max="15365" width="18.42578125" customWidth="1"/>
    <col min="15366" max="15366" width="10.140625" customWidth="1"/>
    <col min="15367" max="15367" width="9.85546875" customWidth="1"/>
    <col min="15368" max="15368" width="4.85546875" customWidth="1"/>
    <col min="15369" max="15369" width="5.28515625" customWidth="1"/>
    <col min="15370" max="15370" width="5" customWidth="1"/>
    <col min="15371" max="15371" width="4.42578125" customWidth="1"/>
    <col min="15372" max="15372" width="4.7109375" customWidth="1"/>
    <col min="15373" max="15374" width="4.5703125" customWidth="1"/>
    <col min="15375" max="15375" width="4.42578125" customWidth="1"/>
    <col min="15376" max="15377" width="4.5703125" customWidth="1"/>
    <col min="15378" max="15378" width="4.42578125" customWidth="1"/>
    <col min="15379" max="15379" width="4.7109375" customWidth="1"/>
    <col min="15617" max="15617" width="3" customWidth="1"/>
    <col min="15619" max="15619" width="23.5703125" customWidth="1"/>
    <col min="15620" max="15620" width="17.85546875" customWidth="1"/>
    <col min="15621" max="15621" width="18.42578125" customWidth="1"/>
    <col min="15622" max="15622" width="10.140625" customWidth="1"/>
    <col min="15623" max="15623" width="9.85546875" customWidth="1"/>
    <col min="15624" max="15624" width="4.85546875" customWidth="1"/>
    <col min="15625" max="15625" width="5.28515625" customWidth="1"/>
    <col min="15626" max="15626" width="5" customWidth="1"/>
    <col min="15627" max="15627" width="4.42578125" customWidth="1"/>
    <col min="15628" max="15628" width="4.7109375" customWidth="1"/>
    <col min="15629" max="15630" width="4.5703125" customWidth="1"/>
    <col min="15631" max="15631" width="4.42578125" customWidth="1"/>
    <col min="15632" max="15633" width="4.5703125" customWidth="1"/>
    <col min="15634" max="15634" width="4.42578125" customWidth="1"/>
    <col min="15635" max="15635" width="4.7109375" customWidth="1"/>
    <col min="15873" max="15873" width="3" customWidth="1"/>
    <col min="15875" max="15875" width="23.5703125" customWidth="1"/>
    <col min="15876" max="15876" width="17.85546875" customWidth="1"/>
    <col min="15877" max="15877" width="18.42578125" customWidth="1"/>
    <col min="15878" max="15878" width="10.140625" customWidth="1"/>
    <col min="15879" max="15879" width="9.85546875" customWidth="1"/>
    <col min="15880" max="15880" width="4.85546875" customWidth="1"/>
    <col min="15881" max="15881" width="5.28515625" customWidth="1"/>
    <col min="15882" max="15882" width="5" customWidth="1"/>
    <col min="15883" max="15883" width="4.42578125" customWidth="1"/>
    <col min="15884" max="15884" width="4.7109375" customWidth="1"/>
    <col min="15885" max="15886" width="4.5703125" customWidth="1"/>
    <col min="15887" max="15887" width="4.42578125" customWidth="1"/>
    <col min="15888" max="15889" width="4.5703125" customWidth="1"/>
    <col min="15890" max="15890" width="4.42578125" customWidth="1"/>
    <col min="15891" max="15891" width="4.7109375" customWidth="1"/>
    <col min="16129" max="16129" width="3" customWidth="1"/>
    <col min="16131" max="16131" width="23.5703125" customWidth="1"/>
    <col min="16132" max="16132" width="17.85546875" customWidth="1"/>
    <col min="16133" max="16133" width="18.42578125" customWidth="1"/>
    <col min="16134" max="16134" width="10.140625" customWidth="1"/>
    <col min="16135" max="16135" width="9.85546875" customWidth="1"/>
    <col min="16136" max="16136" width="4.85546875" customWidth="1"/>
    <col min="16137" max="16137" width="5.28515625" customWidth="1"/>
    <col min="16138" max="16138" width="5" customWidth="1"/>
    <col min="16139" max="16139" width="4.42578125" customWidth="1"/>
    <col min="16140" max="16140" width="4.7109375" customWidth="1"/>
    <col min="16141" max="16142" width="4.5703125" customWidth="1"/>
    <col min="16143" max="16143" width="4.42578125" customWidth="1"/>
    <col min="16144" max="16145" width="4.5703125" customWidth="1"/>
    <col min="16146" max="16146" width="4.42578125" customWidth="1"/>
    <col min="16147" max="16147" width="4.7109375" customWidth="1"/>
  </cols>
  <sheetData>
    <row r="1" spans="2:21" x14ac:dyDescent="0.25"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511"/>
      <c r="N1" s="511"/>
      <c r="O1" s="259"/>
      <c r="P1" s="512" t="s">
        <v>895</v>
      </c>
      <c r="Q1" s="512"/>
      <c r="R1" s="512"/>
      <c r="S1" s="512"/>
    </row>
    <row r="2" spans="2:21" ht="42" customHeight="1" x14ac:dyDescent="0.25">
      <c r="B2" s="513" t="s">
        <v>883</v>
      </c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259"/>
    </row>
    <row r="3" spans="2:21" x14ac:dyDescent="0.25"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60" t="s">
        <v>627</v>
      </c>
      <c r="N3" s="259"/>
      <c r="O3" s="259"/>
      <c r="P3" s="259"/>
      <c r="Q3" s="259"/>
      <c r="R3" s="259"/>
      <c r="S3" s="259"/>
    </row>
    <row r="4" spans="2:21" ht="14.25" customHeight="1" x14ac:dyDescent="0.25">
      <c r="B4" s="514" t="s">
        <v>628</v>
      </c>
      <c r="C4" s="517" t="s">
        <v>629</v>
      </c>
      <c r="D4" s="514" t="s">
        <v>630</v>
      </c>
      <c r="E4" s="520" t="s">
        <v>631</v>
      </c>
      <c r="F4" s="520" t="s">
        <v>632</v>
      </c>
      <c r="G4" s="520" t="s">
        <v>633</v>
      </c>
      <c r="H4" s="520" t="s">
        <v>884</v>
      </c>
      <c r="I4" s="520"/>
      <c r="J4" s="520"/>
      <c r="K4" s="520"/>
      <c r="L4" s="520"/>
      <c r="M4" s="520"/>
      <c r="N4" s="520"/>
      <c r="O4" s="520"/>
      <c r="P4" s="520"/>
      <c r="Q4" s="520"/>
      <c r="R4" s="520"/>
      <c r="S4" s="520"/>
    </row>
    <row r="5" spans="2:21" x14ac:dyDescent="0.25">
      <c r="B5" s="515"/>
      <c r="C5" s="518"/>
      <c r="D5" s="515"/>
      <c r="E5" s="520"/>
      <c r="F5" s="520"/>
      <c r="G5" s="520"/>
      <c r="H5" s="488" t="s">
        <v>885</v>
      </c>
      <c r="I5" s="489"/>
      <c r="J5" s="489"/>
      <c r="K5" s="490"/>
      <c r="L5" s="488" t="s">
        <v>886</v>
      </c>
      <c r="M5" s="489"/>
      <c r="N5" s="489"/>
      <c r="O5" s="490"/>
      <c r="P5" s="491" t="s">
        <v>887</v>
      </c>
      <c r="Q5" s="492"/>
      <c r="R5" s="492"/>
      <c r="S5" s="493"/>
    </row>
    <row r="6" spans="2:21" ht="23.25" customHeight="1" x14ac:dyDescent="0.25">
      <c r="B6" s="516"/>
      <c r="C6" s="519"/>
      <c r="D6" s="516"/>
      <c r="E6" s="520"/>
      <c r="F6" s="520"/>
      <c r="G6" s="520"/>
      <c r="H6" s="295" t="s">
        <v>888</v>
      </c>
      <c r="I6" s="295" t="s">
        <v>889</v>
      </c>
      <c r="J6" s="295" t="s">
        <v>890</v>
      </c>
      <c r="K6" s="295" t="s">
        <v>891</v>
      </c>
      <c r="L6" s="278" t="s">
        <v>888</v>
      </c>
      <c r="M6" s="294" t="s">
        <v>889</v>
      </c>
      <c r="N6" s="278" t="s">
        <v>890</v>
      </c>
      <c r="O6" s="295" t="s">
        <v>891</v>
      </c>
      <c r="P6" s="295" t="s">
        <v>888</v>
      </c>
      <c r="Q6" s="295" t="s">
        <v>889</v>
      </c>
      <c r="R6" s="295" t="s">
        <v>890</v>
      </c>
      <c r="S6" s="261" t="s">
        <v>891</v>
      </c>
      <c r="T6" s="262"/>
      <c r="U6" s="262"/>
    </row>
    <row r="7" spans="2:21" x14ac:dyDescent="0.25">
      <c r="B7" s="236">
        <v>1</v>
      </c>
      <c r="C7" s="297">
        <v>2</v>
      </c>
      <c r="D7" s="100">
        <v>3</v>
      </c>
      <c r="E7" s="297">
        <v>4</v>
      </c>
      <c r="F7" s="296">
        <v>5</v>
      </c>
      <c r="G7" s="297">
        <v>6</v>
      </c>
      <c r="H7" s="236">
        <v>7</v>
      </c>
      <c r="I7" s="236">
        <v>8</v>
      </c>
      <c r="J7" s="236">
        <v>9</v>
      </c>
      <c r="K7" s="236">
        <v>10</v>
      </c>
      <c r="L7" s="236">
        <v>11</v>
      </c>
      <c r="M7" s="236">
        <v>12</v>
      </c>
      <c r="N7" s="247">
        <v>13</v>
      </c>
      <c r="O7" s="247">
        <v>14</v>
      </c>
      <c r="P7" s="247">
        <v>15</v>
      </c>
      <c r="Q7" s="247">
        <v>16</v>
      </c>
      <c r="R7" s="247">
        <v>17</v>
      </c>
      <c r="S7" s="247">
        <v>18</v>
      </c>
    </row>
    <row r="8" spans="2:21" x14ac:dyDescent="0.25">
      <c r="B8" s="494">
        <v>1</v>
      </c>
      <c r="C8" s="496" t="s">
        <v>157</v>
      </c>
      <c r="D8" s="497" t="s">
        <v>641</v>
      </c>
      <c r="E8" s="499" t="s">
        <v>642</v>
      </c>
      <c r="F8" s="501">
        <v>2014</v>
      </c>
      <c r="G8" s="501">
        <v>2018</v>
      </c>
      <c r="H8" s="502"/>
      <c r="I8" s="503"/>
      <c r="J8" s="503"/>
      <c r="K8" s="503"/>
      <c r="L8" s="503"/>
      <c r="M8" s="503"/>
      <c r="N8" s="503"/>
      <c r="O8" s="503"/>
      <c r="P8" s="503"/>
      <c r="Q8" s="503"/>
      <c r="R8" s="503"/>
      <c r="S8" s="504"/>
    </row>
    <row r="9" spans="2:21" x14ac:dyDescent="0.25">
      <c r="B9" s="495"/>
      <c r="C9" s="496"/>
      <c r="D9" s="498"/>
      <c r="E9" s="499"/>
      <c r="F9" s="501"/>
      <c r="G9" s="501"/>
      <c r="H9" s="505"/>
      <c r="I9" s="506"/>
      <c r="J9" s="506"/>
      <c r="K9" s="506"/>
      <c r="L9" s="506"/>
      <c r="M9" s="506"/>
      <c r="N9" s="506"/>
      <c r="O9" s="506"/>
      <c r="P9" s="506"/>
      <c r="Q9" s="506"/>
      <c r="R9" s="506"/>
      <c r="S9" s="507"/>
    </row>
    <row r="10" spans="2:21" x14ac:dyDescent="0.25">
      <c r="B10" s="495"/>
      <c r="C10" s="496"/>
      <c r="D10" s="498"/>
      <c r="E10" s="499"/>
      <c r="F10" s="501"/>
      <c r="G10" s="501"/>
      <c r="H10" s="505"/>
      <c r="I10" s="506"/>
      <c r="J10" s="506"/>
      <c r="K10" s="506"/>
      <c r="L10" s="506"/>
      <c r="M10" s="506"/>
      <c r="N10" s="506"/>
      <c r="O10" s="506"/>
      <c r="P10" s="506"/>
      <c r="Q10" s="506"/>
      <c r="R10" s="506"/>
      <c r="S10" s="507"/>
    </row>
    <row r="11" spans="2:21" ht="30.75" customHeight="1" x14ac:dyDescent="0.25">
      <c r="B11" s="495"/>
      <c r="C11" s="497"/>
      <c r="D11" s="498"/>
      <c r="E11" s="500"/>
      <c r="F11" s="494"/>
      <c r="G11" s="494"/>
      <c r="H11" s="508"/>
      <c r="I11" s="509"/>
      <c r="J11" s="509"/>
      <c r="K11" s="509"/>
      <c r="L11" s="509"/>
      <c r="M11" s="509"/>
      <c r="N11" s="509"/>
      <c r="O11" s="509"/>
      <c r="P11" s="509"/>
      <c r="Q11" s="509"/>
      <c r="R11" s="509"/>
      <c r="S11" s="510"/>
    </row>
    <row r="12" spans="2:21" x14ac:dyDescent="0.25">
      <c r="B12" s="525">
        <v>1.1000000000000001</v>
      </c>
      <c r="C12" s="526" t="s">
        <v>643</v>
      </c>
      <c r="D12" s="525" t="s">
        <v>162</v>
      </c>
      <c r="E12" s="525" t="s">
        <v>162</v>
      </c>
      <c r="F12" s="525">
        <v>2014</v>
      </c>
      <c r="G12" s="525">
        <v>2016</v>
      </c>
      <c r="H12" s="524" t="s">
        <v>892</v>
      </c>
      <c r="I12" s="521" t="s">
        <v>892</v>
      </c>
      <c r="J12" s="521" t="s">
        <v>892</v>
      </c>
      <c r="K12" s="521" t="s">
        <v>892</v>
      </c>
      <c r="L12" s="521" t="s">
        <v>892</v>
      </c>
      <c r="M12" s="521"/>
      <c r="N12" s="521"/>
      <c r="O12" s="521"/>
      <c r="P12" s="521" t="s">
        <v>892</v>
      </c>
      <c r="Q12" s="521"/>
      <c r="R12" s="521"/>
      <c r="S12" s="521"/>
    </row>
    <row r="13" spans="2:21" x14ac:dyDescent="0.25">
      <c r="B13" s="525"/>
      <c r="C13" s="527"/>
      <c r="D13" s="525"/>
      <c r="E13" s="525"/>
      <c r="F13" s="525"/>
      <c r="G13" s="525"/>
      <c r="H13" s="522"/>
      <c r="I13" s="522"/>
      <c r="J13" s="522"/>
      <c r="K13" s="522"/>
      <c r="L13" s="522"/>
      <c r="M13" s="522"/>
      <c r="N13" s="522"/>
      <c r="O13" s="522"/>
      <c r="P13" s="522"/>
      <c r="Q13" s="522"/>
      <c r="R13" s="522"/>
      <c r="S13" s="522"/>
    </row>
    <row r="14" spans="2:21" x14ac:dyDescent="0.25">
      <c r="B14" s="525"/>
      <c r="C14" s="527"/>
      <c r="D14" s="525"/>
      <c r="E14" s="525"/>
      <c r="F14" s="525"/>
      <c r="G14" s="525"/>
      <c r="H14" s="522"/>
      <c r="I14" s="522"/>
      <c r="J14" s="522"/>
      <c r="K14" s="522"/>
      <c r="L14" s="522"/>
      <c r="M14" s="522"/>
      <c r="N14" s="522"/>
      <c r="O14" s="522"/>
      <c r="P14" s="522"/>
      <c r="Q14" s="522"/>
      <c r="R14" s="522"/>
      <c r="S14" s="522"/>
    </row>
    <row r="15" spans="2:21" x14ac:dyDescent="0.25">
      <c r="B15" s="525"/>
      <c r="C15" s="528"/>
      <c r="D15" s="525"/>
      <c r="E15" s="525"/>
      <c r="F15" s="525"/>
      <c r="G15" s="525"/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</row>
    <row r="16" spans="2:21" x14ac:dyDescent="0.25">
      <c r="B16" s="529">
        <v>1.2</v>
      </c>
      <c r="C16" s="526" t="s">
        <v>644</v>
      </c>
      <c r="D16" s="529" t="s">
        <v>162</v>
      </c>
      <c r="E16" s="529" t="s">
        <v>162</v>
      </c>
      <c r="F16" s="529">
        <v>2015</v>
      </c>
      <c r="G16" s="529">
        <v>2016</v>
      </c>
      <c r="H16" s="521"/>
      <c r="I16" s="521"/>
      <c r="J16" s="521"/>
      <c r="K16" s="521"/>
      <c r="L16" s="521"/>
      <c r="M16" s="521"/>
      <c r="N16" s="521"/>
      <c r="O16" s="521" t="s">
        <v>892</v>
      </c>
      <c r="P16" s="521" t="s">
        <v>892</v>
      </c>
      <c r="Q16" s="521" t="s">
        <v>892</v>
      </c>
      <c r="R16" s="521" t="s">
        <v>892</v>
      </c>
      <c r="S16" s="521"/>
    </row>
    <row r="17" spans="2:19" x14ac:dyDescent="0.25">
      <c r="B17" s="530"/>
      <c r="C17" s="527"/>
      <c r="D17" s="530"/>
      <c r="E17" s="530"/>
      <c r="F17" s="530"/>
      <c r="G17" s="530"/>
      <c r="H17" s="522"/>
      <c r="I17" s="522"/>
      <c r="J17" s="522"/>
      <c r="K17" s="522"/>
      <c r="L17" s="522"/>
      <c r="M17" s="522"/>
      <c r="N17" s="522"/>
      <c r="O17" s="522"/>
      <c r="P17" s="522"/>
      <c r="Q17" s="522"/>
      <c r="R17" s="522"/>
      <c r="S17" s="522"/>
    </row>
    <row r="18" spans="2:19" x14ac:dyDescent="0.25">
      <c r="B18" s="530"/>
      <c r="C18" s="527"/>
      <c r="D18" s="530"/>
      <c r="E18" s="530"/>
      <c r="F18" s="530"/>
      <c r="G18" s="530"/>
      <c r="H18" s="522"/>
      <c r="I18" s="522"/>
      <c r="J18" s="522"/>
      <c r="K18" s="522"/>
      <c r="L18" s="522"/>
      <c r="M18" s="522"/>
      <c r="N18" s="522"/>
      <c r="O18" s="522"/>
      <c r="P18" s="522"/>
      <c r="Q18" s="522"/>
      <c r="R18" s="522"/>
      <c r="S18" s="522"/>
    </row>
    <row r="19" spans="2:19" x14ac:dyDescent="0.25">
      <c r="B19" s="531"/>
      <c r="C19" s="528"/>
      <c r="D19" s="531"/>
      <c r="E19" s="531"/>
      <c r="F19" s="531"/>
      <c r="G19" s="531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</row>
    <row r="20" spans="2:19" x14ac:dyDescent="0.25">
      <c r="B20" s="525">
        <v>1.3</v>
      </c>
      <c r="C20" s="526" t="s">
        <v>645</v>
      </c>
      <c r="D20" s="525" t="s">
        <v>162</v>
      </c>
      <c r="E20" s="525" t="s">
        <v>162</v>
      </c>
      <c r="F20" s="525">
        <v>2015</v>
      </c>
      <c r="G20" s="525">
        <v>2016</v>
      </c>
      <c r="H20" s="521"/>
      <c r="I20" s="521"/>
      <c r="J20" s="521"/>
      <c r="K20" s="521"/>
      <c r="L20" s="521"/>
      <c r="M20" s="521" t="s">
        <v>892</v>
      </c>
      <c r="N20" s="521" t="s">
        <v>892</v>
      </c>
      <c r="O20" s="521"/>
      <c r="P20" s="521"/>
      <c r="Q20" s="521" t="s">
        <v>892</v>
      </c>
      <c r="R20" s="521" t="s">
        <v>892</v>
      </c>
      <c r="S20" s="521"/>
    </row>
    <row r="21" spans="2:19" x14ac:dyDescent="0.25">
      <c r="B21" s="525"/>
      <c r="C21" s="527"/>
      <c r="D21" s="525"/>
      <c r="E21" s="525"/>
      <c r="F21" s="525"/>
      <c r="G21" s="525"/>
      <c r="H21" s="522"/>
      <c r="I21" s="522"/>
      <c r="J21" s="522"/>
      <c r="K21" s="522"/>
      <c r="L21" s="522"/>
      <c r="M21" s="522"/>
      <c r="N21" s="522"/>
      <c r="O21" s="522"/>
      <c r="P21" s="522"/>
      <c r="Q21" s="522"/>
      <c r="R21" s="522"/>
      <c r="S21" s="522"/>
    </row>
    <row r="22" spans="2:19" x14ac:dyDescent="0.25">
      <c r="B22" s="525"/>
      <c r="C22" s="527"/>
      <c r="D22" s="525"/>
      <c r="E22" s="525"/>
      <c r="F22" s="525"/>
      <c r="G22" s="525"/>
      <c r="H22" s="522"/>
      <c r="I22" s="522"/>
      <c r="J22" s="522"/>
      <c r="K22" s="522"/>
      <c r="L22" s="522"/>
      <c r="M22" s="522"/>
      <c r="N22" s="522"/>
      <c r="O22" s="522"/>
      <c r="P22" s="522"/>
      <c r="Q22" s="522"/>
      <c r="R22" s="522"/>
      <c r="S22" s="522"/>
    </row>
    <row r="23" spans="2:19" x14ac:dyDescent="0.25">
      <c r="B23" s="525"/>
      <c r="C23" s="528"/>
      <c r="D23" s="525"/>
      <c r="E23" s="525"/>
      <c r="F23" s="525"/>
      <c r="G23" s="525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</row>
    <row r="24" spans="2:19" x14ac:dyDescent="0.25">
      <c r="B24" s="547">
        <v>2</v>
      </c>
      <c r="C24" s="548" t="s">
        <v>182</v>
      </c>
      <c r="D24" s="548" t="s">
        <v>646</v>
      </c>
      <c r="E24" s="548" t="s">
        <v>642</v>
      </c>
      <c r="F24" s="547">
        <v>2014</v>
      </c>
      <c r="G24" s="547">
        <v>2018</v>
      </c>
      <c r="H24" s="537"/>
      <c r="I24" s="538"/>
      <c r="J24" s="538"/>
      <c r="K24" s="538"/>
      <c r="L24" s="538"/>
      <c r="M24" s="538"/>
      <c r="N24" s="538"/>
      <c r="O24" s="538"/>
      <c r="P24" s="538"/>
      <c r="Q24" s="538"/>
      <c r="R24" s="538"/>
      <c r="S24" s="539"/>
    </row>
    <row r="25" spans="2:19" x14ac:dyDescent="0.25">
      <c r="B25" s="547"/>
      <c r="C25" s="548"/>
      <c r="D25" s="548"/>
      <c r="E25" s="548"/>
      <c r="F25" s="547"/>
      <c r="G25" s="547"/>
      <c r="H25" s="540"/>
      <c r="I25" s="541"/>
      <c r="J25" s="541"/>
      <c r="K25" s="541"/>
      <c r="L25" s="541"/>
      <c r="M25" s="541"/>
      <c r="N25" s="541"/>
      <c r="O25" s="541"/>
      <c r="P25" s="541"/>
      <c r="Q25" s="541"/>
      <c r="R25" s="541"/>
      <c r="S25" s="542"/>
    </row>
    <row r="26" spans="2:19" x14ac:dyDescent="0.25">
      <c r="B26" s="547"/>
      <c r="C26" s="548"/>
      <c r="D26" s="548"/>
      <c r="E26" s="548"/>
      <c r="F26" s="547"/>
      <c r="G26" s="547"/>
      <c r="H26" s="540"/>
      <c r="I26" s="541"/>
      <c r="J26" s="541"/>
      <c r="K26" s="541"/>
      <c r="L26" s="541"/>
      <c r="M26" s="541"/>
      <c r="N26" s="541"/>
      <c r="O26" s="541"/>
      <c r="P26" s="541"/>
      <c r="Q26" s="541"/>
      <c r="R26" s="541"/>
      <c r="S26" s="542"/>
    </row>
    <row r="27" spans="2:19" ht="29.25" customHeight="1" x14ac:dyDescent="0.25">
      <c r="B27" s="547"/>
      <c r="C27" s="548"/>
      <c r="D27" s="548"/>
      <c r="E27" s="548"/>
      <c r="F27" s="547"/>
      <c r="G27" s="547"/>
      <c r="H27" s="543"/>
      <c r="I27" s="544"/>
      <c r="J27" s="544"/>
      <c r="K27" s="544"/>
      <c r="L27" s="544"/>
      <c r="M27" s="544"/>
      <c r="N27" s="544"/>
      <c r="O27" s="544"/>
      <c r="P27" s="544"/>
      <c r="Q27" s="544"/>
      <c r="R27" s="544"/>
      <c r="S27" s="545"/>
    </row>
    <row r="28" spans="2:19" x14ac:dyDescent="0.25">
      <c r="B28" s="535">
        <v>2.1</v>
      </c>
      <c r="C28" s="546" t="s">
        <v>647</v>
      </c>
      <c r="D28" s="525" t="s">
        <v>162</v>
      </c>
      <c r="E28" s="525" t="s">
        <v>162</v>
      </c>
      <c r="F28" s="535">
        <v>2015</v>
      </c>
      <c r="G28" s="535">
        <v>2018</v>
      </c>
      <c r="H28" s="532"/>
      <c r="I28" s="532"/>
      <c r="J28" s="532"/>
      <c r="K28" s="532"/>
      <c r="L28" s="532"/>
      <c r="M28" s="532" t="s">
        <v>892</v>
      </c>
      <c r="N28" s="532"/>
      <c r="O28" s="532"/>
      <c r="P28" s="532" t="s">
        <v>892</v>
      </c>
      <c r="Q28" s="532"/>
      <c r="R28" s="532"/>
      <c r="S28" s="532"/>
    </row>
    <row r="29" spans="2:19" x14ac:dyDescent="0.25">
      <c r="B29" s="535"/>
      <c r="C29" s="546"/>
      <c r="D29" s="525"/>
      <c r="E29" s="525"/>
      <c r="F29" s="535"/>
      <c r="G29" s="535"/>
      <c r="H29" s="533"/>
      <c r="I29" s="533"/>
      <c r="J29" s="533"/>
      <c r="K29" s="533"/>
      <c r="L29" s="533"/>
      <c r="M29" s="533"/>
      <c r="N29" s="533"/>
      <c r="O29" s="533"/>
      <c r="P29" s="533"/>
      <c r="Q29" s="533"/>
      <c r="R29" s="533"/>
      <c r="S29" s="533"/>
    </row>
    <row r="30" spans="2:19" x14ac:dyDescent="0.25">
      <c r="B30" s="535"/>
      <c r="C30" s="546"/>
      <c r="D30" s="525"/>
      <c r="E30" s="525"/>
      <c r="F30" s="535"/>
      <c r="G30" s="535"/>
      <c r="H30" s="533"/>
      <c r="I30" s="533"/>
      <c r="J30" s="533"/>
      <c r="K30" s="533"/>
      <c r="L30" s="533"/>
      <c r="M30" s="533"/>
      <c r="N30" s="533"/>
      <c r="O30" s="533"/>
      <c r="P30" s="533"/>
      <c r="Q30" s="533"/>
      <c r="R30" s="533"/>
      <c r="S30" s="533"/>
    </row>
    <row r="31" spans="2:19" x14ac:dyDescent="0.25">
      <c r="B31" s="535"/>
      <c r="C31" s="546"/>
      <c r="D31" s="525"/>
      <c r="E31" s="525"/>
      <c r="F31" s="535"/>
      <c r="G31" s="535"/>
      <c r="H31" s="534"/>
      <c r="I31" s="534"/>
      <c r="J31" s="534"/>
      <c r="K31" s="534"/>
      <c r="L31" s="534"/>
      <c r="M31" s="534"/>
      <c r="N31" s="534"/>
      <c r="O31" s="534"/>
      <c r="P31" s="534"/>
      <c r="Q31" s="534"/>
      <c r="R31" s="534"/>
      <c r="S31" s="534"/>
    </row>
    <row r="32" spans="2:19" x14ac:dyDescent="0.25">
      <c r="B32" s="535">
        <v>2.2000000000000002</v>
      </c>
      <c r="C32" s="536" t="s">
        <v>648</v>
      </c>
      <c r="D32" s="529" t="s">
        <v>162</v>
      </c>
      <c r="E32" s="529" t="s">
        <v>162</v>
      </c>
      <c r="F32" s="535">
        <v>2015</v>
      </c>
      <c r="G32" s="535">
        <v>2015</v>
      </c>
      <c r="H32" s="532"/>
      <c r="I32" s="532"/>
      <c r="J32" s="532"/>
      <c r="K32" s="532"/>
      <c r="L32" s="532"/>
      <c r="M32" s="532" t="s">
        <v>892</v>
      </c>
      <c r="N32" s="532"/>
      <c r="O32" s="532"/>
      <c r="P32" s="532"/>
      <c r="Q32" s="532"/>
      <c r="R32" s="532"/>
      <c r="S32" s="532"/>
    </row>
    <row r="33" spans="2:19" x14ac:dyDescent="0.25">
      <c r="B33" s="535"/>
      <c r="C33" s="536"/>
      <c r="D33" s="530"/>
      <c r="E33" s="530"/>
      <c r="F33" s="535"/>
      <c r="G33" s="535"/>
      <c r="H33" s="533"/>
      <c r="I33" s="533"/>
      <c r="J33" s="533"/>
      <c r="K33" s="533"/>
      <c r="L33" s="533"/>
      <c r="M33" s="533"/>
      <c r="N33" s="533"/>
      <c r="O33" s="533"/>
      <c r="P33" s="533"/>
      <c r="Q33" s="533"/>
      <c r="R33" s="533"/>
      <c r="S33" s="533"/>
    </row>
    <row r="34" spans="2:19" x14ac:dyDescent="0.25">
      <c r="B34" s="535"/>
      <c r="C34" s="536"/>
      <c r="D34" s="530"/>
      <c r="E34" s="530"/>
      <c r="F34" s="535"/>
      <c r="G34" s="535"/>
      <c r="H34" s="533"/>
      <c r="I34" s="533"/>
      <c r="J34" s="533"/>
      <c r="K34" s="533"/>
      <c r="L34" s="533"/>
      <c r="M34" s="533"/>
      <c r="N34" s="533"/>
      <c r="O34" s="533"/>
      <c r="P34" s="533"/>
      <c r="Q34" s="533"/>
      <c r="R34" s="533"/>
      <c r="S34" s="533"/>
    </row>
    <row r="35" spans="2:19" x14ac:dyDescent="0.25">
      <c r="B35" s="535"/>
      <c r="C35" s="536"/>
      <c r="D35" s="531"/>
      <c r="E35" s="531"/>
      <c r="F35" s="535"/>
      <c r="G35" s="535"/>
      <c r="H35" s="534"/>
      <c r="I35" s="534"/>
      <c r="J35" s="534"/>
      <c r="K35" s="534"/>
      <c r="L35" s="534"/>
      <c r="M35" s="534"/>
      <c r="N35" s="534"/>
      <c r="O35" s="534"/>
      <c r="P35" s="534"/>
      <c r="Q35" s="534"/>
      <c r="R35" s="534"/>
      <c r="S35" s="534"/>
    </row>
    <row r="36" spans="2:19" x14ac:dyDescent="0.25">
      <c r="B36" s="535">
        <v>2.2999999999999998</v>
      </c>
      <c r="C36" s="536" t="s">
        <v>649</v>
      </c>
      <c r="D36" s="525" t="s">
        <v>162</v>
      </c>
      <c r="E36" s="525" t="s">
        <v>162</v>
      </c>
      <c r="F36" s="535">
        <v>2015</v>
      </c>
      <c r="G36" s="535">
        <v>2015</v>
      </c>
      <c r="H36" s="532"/>
      <c r="I36" s="532"/>
      <c r="J36" s="532"/>
      <c r="K36" s="532"/>
      <c r="L36" s="532"/>
      <c r="M36" s="532"/>
      <c r="N36" s="532" t="s">
        <v>892</v>
      </c>
      <c r="O36" s="532"/>
      <c r="P36" s="532"/>
      <c r="Q36" s="532"/>
      <c r="R36" s="532"/>
      <c r="S36" s="532"/>
    </row>
    <row r="37" spans="2:19" x14ac:dyDescent="0.25">
      <c r="B37" s="535"/>
      <c r="C37" s="536"/>
      <c r="D37" s="525"/>
      <c r="E37" s="525"/>
      <c r="F37" s="535"/>
      <c r="G37" s="535"/>
      <c r="H37" s="533"/>
      <c r="I37" s="533"/>
      <c r="J37" s="533"/>
      <c r="K37" s="533"/>
      <c r="L37" s="533"/>
      <c r="M37" s="533"/>
      <c r="N37" s="533"/>
      <c r="O37" s="533"/>
      <c r="P37" s="533"/>
      <c r="Q37" s="533"/>
      <c r="R37" s="533"/>
      <c r="S37" s="533"/>
    </row>
    <row r="38" spans="2:19" x14ac:dyDescent="0.25">
      <c r="B38" s="535"/>
      <c r="C38" s="536"/>
      <c r="D38" s="525"/>
      <c r="E38" s="525"/>
      <c r="F38" s="535"/>
      <c r="G38" s="535"/>
      <c r="H38" s="533"/>
      <c r="I38" s="533"/>
      <c r="J38" s="533"/>
      <c r="K38" s="533"/>
      <c r="L38" s="533"/>
      <c r="M38" s="533"/>
      <c r="N38" s="533"/>
      <c r="O38" s="533"/>
      <c r="P38" s="533"/>
      <c r="Q38" s="533"/>
      <c r="R38" s="533"/>
      <c r="S38" s="533"/>
    </row>
    <row r="39" spans="2:19" x14ac:dyDescent="0.25">
      <c r="B39" s="535"/>
      <c r="C39" s="536"/>
      <c r="D39" s="525"/>
      <c r="E39" s="525"/>
      <c r="F39" s="535"/>
      <c r="G39" s="535"/>
      <c r="H39" s="534"/>
      <c r="I39" s="534"/>
      <c r="J39" s="534"/>
      <c r="K39" s="534"/>
      <c r="L39" s="534"/>
      <c r="M39" s="534"/>
      <c r="N39" s="534"/>
      <c r="O39" s="534"/>
      <c r="P39" s="534"/>
      <c r="Q39" s="534"/>
      <c r="R39" s="534"/>
      <c r="S39" s="534"/>
    </row>
    <row r="40" spans="2:19" x14ac:dyDescent="0.25">
      <c r="B40" s="535">
        <v>2.4</v>
      </c>
      <c r="C40" s="536" t="s">
        <v>650</v>
      </c>
      <c r="D40" s="567" t="s">
        <v>162</v>
      </c>
      <c r="E40" s="567" t="s">
        <v>162</v>
      </c>
      <c r="F40" s="535">
        <v>2016</v>
      </c>
      <c r="G40" s="535">
        <v>2016</v>
      </c>
      <c r="H40" s="532"/>
      <c r="I40" s="532"/>
      <c r="J40" s="532"/>
      <c r="K40" s="532"/>
      <c r="L40" s="532"/>
      <c r="M40" s="532"/>
      <c r="N40" s="532"/>
      <c r="O40" s="532"/>
      <c r="P40" s="532"/>
      <c r="Q40" s="532"/>
      <c r="R40" s="532" t="s">
        <v>892</v>
      </c>
      <c r="S40" s="532"/>
    </row>
    <row r="41" spans="2:19" x14ac:dyDescent="0.25">
      <c r="B41" s="535"/>
      <c r="C41" s="536"/>
      <c r="D41" s="567"/>
      <c r="E41" s="567"/>
      <c r="F41" s="535"/>
      <c r="G41" s="535"/>
      <c r="H41" s="533"/>
      <c r="I41" s="533"/>
      <c r="J41" s="533"/>
      <c r="K41" s="533"/>
      <c r="L41" s="533"/>
      <c r="M41" s="533"/>
      <c r="N41" s="533"/>
      <c r="O41" s="533"/>
      <c r="P41" s="533"/>
      <c r="Q41" s="533"/>
      <c r="R41" s="533"/>
      <c r="S41" s="533"/>
    </row>
    <row r="42" spans="2:19" x14ac:dyDescent="0.25">
      <c r="B42" s="535"/>
      <c r="C42" s="536"/>
      <c r="D42" s="567"/>
      <c r="E42" s="567"/>
      <c r="F42" s="535"/>
      <c r="G42" s="535"/>
      <c r="H42" s="533"/>
      <c r="I42" s="533"/>
      <c r="J42" s="533"/>
      <c r="K42" s="533"/>
      <c r="L42" s="533"/>
      <c r="M42" s="533"/>
      <c r="N42" s="533"/>
      <c r="O42" s="533"/>
      <c r="P42" s="533"/>
      <c r="Q42" s="533"/>
      <c r="R42" s="533"/>
      <c r="S42" s="533"/>
    </row>
    <row r="43" spans="2:19" x14ac:dyDescent="0.25">
      <c r="B43" s="535"/>
      <c r="C43" s="536"/>
      <c r="D43" s="567"/>
      <c r="E43" s="567"/>
      <c r="F43" s="535"/>
      <c r="G43" s="535"/>
      <c r="H43" s="534"/>
      <c r="I43" s="534"/>
      <c r="J43" s="534"/>
      <c r="K43" s="534"/>
      <c r="L43" s="534"/>
      <c r="M43" s="534"/>
      <c r="N43" s="534"/>
      <c r="O43" s="534"/>
      <c r="P43" s="534"/>
      <c r="Q43" s="534"/>
      <c r="R43" s="534"/>
      <c r="S43" s="534"/>
    </row>
    <row r="44" spans="2:19" x14ac:dyDescent="0.25">
      <c r="B44" s="549">
        <v>3</v>
      </c>
      <c r="C44" s="552" t="s">
        <v>651</v>
      </c>
      <c r="D44" s="548" t="s">
        <v>652</v>
      </c>
      <c r="E44" s="552" t="s">
        <v>653</v>
      </c>
      <c r="F44" s="557">
        <v>2014</v>
      </c>
      <c r="G44" s="557">
        <v>2018</v>
      </c>
      <c r="H44" s="558"/>
      <c r="I44" s="559"/>
      <c r="J44" s="559"/>
      <c r="K44" s="559"/>
      <c r="L44" s="559"/>
      <c r="M44" s="559"/>
      <c r="N44" s="559"/>
      <c r="O44" s="559"/>
      <c r="P44" s="559"/>
      <c r="Q44" s="559"/>
      <c r="R44" s="559"/>
      <c r="S44" s="560"/>
    </row>
    <row r="45" spans="2:19" x14ac:dyDescent="0.25">
      <c r="B45" s="550"/>
      <c r="C45" s="553"/>
      <c r="D45" s="548"/>
      <c r="E45" s="555"/>
      <c r="F45" s="557"/>
      <c r="G45" s="557"/>
      <c r="H45" s="561"/>
      <c r="I45" s="562"/>
      <c r="J45" s="562"/>
      <c r="K45" s="562"/>
      <c r="L45" s="562"/>
      <c r="M45" s="562"/>
      <c r="N45" s="562"/>
      <c r="O45" s="562"/>
      <c r="P45" s="562"/>
      <c r="Q45" s="562"/>
      <c r="R45" s="562"/>
      <c r="S45" s="563"/>
    </row>
    <row r="46" spans="2:19" x14ac:dyDescent="0.25">
      <c r="B46" s="550"/>
      <c r="C46" s="553"/>
      <c r="D46" s="548"/>
      <c r="E46" s="555"/>
      <c r="F46" s="557"/>
      <c r="G46" s="557"/>
      <c r="H46" s="561"/>
      <c r="I46" s="562"/>
      <c r="J46" s="562"/>
      <c r="K46" s="562"/>
      <c r="L46" s="562"/>
      <c r="M46" s="562"/>
      <c r="N46" s="562"/>
      <c r="O46" s="562"/>
      <c r="P46" s="562"/>
      <c r="Q46" s="562"/>
      <c r="R46" s="562"/>
      <c r="S46" s="563"/>
    </row>
    <row r="47" spans="2:19" ht="127.5" customHeight="1" x14ac:dyDescent="0.25">
      <c r="B47" s="551"/>
      <c r="C47" s="554"/>
      <c r="D47" s="548"/>
      <c r="E47" s="556"/>
      <c r="F47" s="557"/>
      <c r="G47" s="557"/>
      <c r="H47" s="564"/>
      <c r="I47" s="565"/>
      <c r="J47" s="565"/>
      <c r="K47" s="565"/>
      <c r="L47" s="565"/>
      <c r="M47" s="565"/>
      <c r="N47" s="565"/>
      <c r="O47" s="565"/>
      <c r="P47" s="565"/>
      <c r="Q47" s="565"/>
      <c r="R47" s="565"/>
      <c r="S47" s="566"/>
    </row>
    <row r="48" spans="2:19" x14ac:dyDescent="0.25">
      <c r="B48" s="568">
        <v>3.1</v>
      </c>
      <c r="C48" s="569" t="s">
        <v>654</v>
      </c>
      <c r="D48" s="570" t="s">
        <v>162</v>
      </c>
      <c r="E48" s="570" t="s">
        <v>162</v>
      </c>
      <c r="F48" s="568">
        <v>2014</v>
      </c>
      <c r="G48" s="568">
        <v>2018</v>
      </c>
      <c r="H48" s="532"/>
      <c r="I48" s="532" t="s">
        <v>892</v>
      </c>
      <c r="J48" s="532" t="s">
        <v>892</v>
      </c>
      <c r="K48" s="532"/>
      <c r="L48" s="532"/>
      <c r="M48" s="532" t="s">
        <v>892</v>
      </c>
      <c r="N48" s="532" t="s">
        <v>892</v>
      </c>
      <c r="O48" s="532"/>
      <c r="P48" s="532"/>
      <c r="Q48" s="532" t="s">
        <v>892</v>
      </c>
      <c r="R48" s="532" t="s">
        <v>892</v>
      </c>
      <c r="S48" s="532"/>
    </row>
    <row r="49" spans="2:19" x14ac:dyDescent="0.25">
      <c r="B49" s="568"/>
      <c r="C49" s="569"/>
      <c r="D49" s="570"/>
      <c r="E49" s="570"/>
      <c r="F49" s="568"/>
      <c r="G49" s="568"/>
      <c r="H49" s="533"/>
      <c r="I49" s="533"/>
      <c r="J49" s="533"/>
      <c r="K49" s="533"/>
      <c r="L49" s="533"/>
      <c r="M49" s="533"/>
      <c r="N49" s="533"/>
      <c r="O49" s="533"/>
      <c r="P49" s="533"/>
      <c r="Q49" s="533"/>
      <c r="R49" s="533"/>
      <c r="S49" s="533"/>
    </row>
    <row r="50" spans="2:19" x14ac:dyDescent="0.25">
      <c r="B50" s="568"/>
      <c r="C50" s="569"/>
      <c r="D50" s="570"/>
      <c r="E50" s="570"/>
      <c r="F50" s="568"/>
      <c r="G50" s="568"/>
      <c r="H50" s="533"/>
      <c r="I50" s="533"/>
      <c r="J50" s="533"/>
      <c r="K50" s="533"/>
      <c r="L50" s="533"/>
      <c r="M50" s="533"/>
      <c r="N50" s="533"/>
      <c r="O50" s="533"/>
      <c r="P50" s="533"/>
      <c r="Q50" s="533"/>
      <c r="R50" s="533"/>
      <c r="S50" s="533"/>
    </row>
    <row r="51" spans="2:19" x14ac:dyDescent="0.25">
      <c r="B51" s="568"/>
      <c r="C51" s="569"/>
      <c r="D51" s="570"/>
      <c r="E51" s="570"/>
      <c r="F51" s="568"/>
      <c r="G51" s="568"/>
      <c r="H51" s="534"/>
      <c r="I51" s="534"/>
      <c r="J51" s="534"/>
      <c r="K51" s="534"/>
      <c r="L51" s="534"/>
      <c r="M51" s="534"/>
      <c r="N51" s="534"/>
      <c r="O51" s="534"/>
      <c r="P51" s="534"/>
      <c r="Q51" s="534"/>
      <c r="R51" s="534"/>
      <c r="S51" s="534"/>
    </row>
    <row r="52" spans="2:19" x14ac:dyDescent="0.25">
      <c r="B52" s="568">
        <v>3.2</v>
      </c>
      <c r="C52" s="569" t="s">
        <v>655</v>
      </c>
      <c r="D52" s="571" t="s">
        <v>162</v>
      </c>
      <c r="E52" s="571" t="s">
        <v>162</v>
      </c>
      <c r="F52" s="568">
        <v>2014</v>
      </c>
      <c r="G52" s="568">
        <v>2018</v>
      </c>
      <c r="H52" s="532"/>
      <c r="I52" s="532" t="s">
        <v>892</v>
      </c>
      <c r="J52" s="532" t="s">
        <v>892</v>
      </c>
      <c r="K52" s="532"/>
      <c r="L52" s="532"/>
      <c r="M52" s="532" t="s">
        <v>892</v>
      </c>
      <c r="N52" s="532" t="s">
        <v>892</v>
      </c>
      <c r="O52" s="532"/>
      <c r="P52" s="532"/>
      <c r="Q52" s="532" t="s">
        <v>892</v>
      </c>
      <c r="R52" s="532" t="s">
        <v>892</v>
      </c>
      <c r="S52" s="532"/>
    </row>
    <row r="53" spans="2:19" x14ac:dyDescent="0.25">
      <c r="B53" s="568"/>
      <c r="C53" s="569"/>
      <c r="D53" s="572"/>
      <c r="E53" s="572"/>
      <c r="F53" s="568"/>
      <c r="G53" s="568"/>
      <c r="H53" s="533"/>
      <c r="I53" s="533"/>
      <c r="J53" s="533"/>
      <c r="K53" s="533"/>
      <c r="L53" s="533"/>
      <c r="M53" s="533"/>
      <c r="N53" s="533"/>
      <c r="O53" s="533"/>
      <c r="P53" s="533"/>
      <c r="Q53" s="533"/>
      <c r="R53" s="533"/>
      <c r="S53" s="533"/>
    </row>
    <row r="54" spans="2:19" x14ac:dyDescent="0.25">
      <c r="B54" s="568"/>
      <c r="C54" s="569"/>
      <c r="D54" s="572"/>
      <c r="E54" s="572"/>
      <c r="F54" s="568"/>
      <c r="G54" s="568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533"/>
    </row>
    <row r="55" spans="2:19" x14ac:dyDescent="0.25">
      <c r="B55" s="568"/>
      <c r="C55" s="569"/>
      <c r="D55" s="573"/>
      <c r="E55" s="573"/>
      <c r="F55" s="568"/>
      <c r="G55" s="568"/>
      <c r="H55" s="534"/>
      <c r="I55" s="534"/>
      <c r="J55" s="534"/>
      <c r="K55" s="534"/>
      <c r="L55" s="534"/>
      <c r="M55" s="534"/>
      <c r="N55" s="534"/>
      <c r="O55" s="534"/>
      <c r="P55" s="534"/>
      <c r="Q55" s="534"/>
      <c r="R55" s="534"/>
      <c r="S55" s="534"/>
    </row>
    <row r="56" spans="2:19" x14ac:dyDescent="0.25">
      <c r="B56" s="568">
        <v>3.3</v>
      </c>
      <c r="C56" s="569" t="s">
        <v>656</v>
      </c>
      <c r="D56" s="570" t="s">
        <v>162</v>
      </c>
      <c r="E56" s="570" t="s">
        <v>162</v>
      </c>
      <c r="F56" s="568">
        <v>2014</v>
      </c>
      <c r="G56" s="568">
        <v>2018</v>
      </c>
      <c r="H56" s="532"/>
      <c r="I56" s="532" t="s">
        <v>892</v>
      </c>
      <c r="J56" s="532" t="s">
        <v>892</v>
      </c>
      <c r="K56" s="532"/>
      <c r="L56" s="532"/>
      <c r="M56" s="532" t="s">
        <v>892</v>
      </c>
      <c r="N56" s="532" t="s">
        <v>892</v>
      </c>
      <c r="O56" s="532"/>
      <c r="P56" s="532"/>
      <c r="Q56" s="532" t="s">
        <v>892</v>
      </c>
      <c r="R56" s="532" t="s">
        <v>892</v>
      </c>
      <c r="S56" s="532"/>
    </row>
    <row r="57" spans="2:19" x14ac:dyDescent="0.25">
      <c r="B57" s="568"/>
      <c r="C57" s="569"/>
      <c r="D57" s="570"/>
      <c r="E57" s="570"/>
      <c r="F57" s="568"/>
      <c r="G57" s="568"/>
      <c r="H57" s="533"/>
      <c r="I57" s="533"/>
      <c r="J57" s="533"/>
      <c r="K57" s="533"/>
      <c r="L57" s="533"/>
      <c r="M57" s="533"/>
      <c r="N57" s="533"/>
      <c r="O57" s="533"/>
      <c r="P57" s="533"/>
      <c r="Q57" s="533"/>
      <c r="R57" s="533"/>
      <c r="S57" s="533"/>
    </row>
    <row r="58" spans="2:19" x14ac:dyDescent="0.25">
      <c r="B58" s="568"/>
      <c r="C58" s="569"/>
      <c r="D58" s="570"/>
      <c r="E58" s="570"/>
      <c r="F58" s="568"/>
      <c r="G58" s="568"/>
      <c r="H58" s="533"/>
      <c r="I58" s="533"/>
      <c r="J58" s="533"/>
      <c r="K58" s="533"/>
      <c r="L58" s="533"/>
      <c r="M58" s="533"/>
      <c r="N58" s="533"/>
      <c r="O58" s="533"/>
      <c r="P58" s="533"/>
      <c r="Q58" s="533"/>
      <c r="R58" s="533"/>
      <c r="S58" s="533"/>
    </row>
    <row r="59" spans="2:19" x14ac:dyDescent="0.25">
      <c r="B59" s="568"/>
      <c r="C59" s="569"/>
      <c r="D59" s="570"/>
      <c r="E59" s="570"/>
      <c r="F59" s="568"/>
      <c r="G59" s="568"/>
      <c r="H59" s="534"/>
      <c r="I59" s="534"/>
      <c r="J59" s="534"/>
      <c r="K59" s="534"/>
      <c r="L59" s="534"/>
      <c r="M59" s="534"/>
      <c r="N59" s="534"/>
      <c r="O59" s="534"/>
      <c r="P59" s="534"/>
      <c r="Q59" s="534"/>
      <c r="R59" s="534"/>
      <c r="S59" s="534"/>
    </row>
    <row r="60" spans="2:19" x14ac:dyDescent="0.25">
      <c r="B60" s="568">
        <v>3.4</v>
      </c>
      <c r="C60" s="569" t="s">
        <v>657</v>
      </c>
      <c r="D60" s="567" t="s">
        <v>162</v>
      </c>
      <c r="E60" s="567" t="s">
        <v>162</v>
      </c>
      <c r="F60" s="568">
        <v>2014</v>
      </c>
      <c r="G60" s="568">
        <v>2018</v>
      </c>
      <c r="H60" s="532"/>
      <c r="I60" s="532" t="s">
        <v>892</v>
      </c>
      <c r="J60" s="532" t="s">
        <v>892</v>
      </c>
      <c r="K60" s="532"/>
      <c r="L60" s="532"/>
      <c r="M60" s="532" t="s">
        <v>892</v>
      </c>
      <c r="N60" s="532" t="s">
        <v>892</v>
      </c>
      <c r="O60" s="532"/>
      <c r="P60" s="532"/>
      <c r="Q60" s="532" t="s">
        <v>892</v>
      </c>
      <c r="R60" s="532" t="s">
        <v>892</v>
      </c>
      <c r="S60" s="532"/>
    </row>
    <row r="61" spans="2:19" x14ac:dyDescent="0.25">
      <c r="B61" s="568"/>
      <c r="C61" s="569"/>
      <c r="D61" s="567"/>
      <c r="E61" s="567"/>
      <c r="F61" s="568"/>
      <c r="G61" s="568"/>
      <c r="H61" s="533"/>
      <c r="I61" s="533"/>
      <c r="J61" s="533"/>
      <c r="K61" s="533"/>
      <c r="L61" s="533"/>
      <c r="M61" s="533"/>
      <c r="N61" s="533"/>
      <c r="O61" s="533"/>
      <c r="P61" s="533"/>
      <c r="Q61" s="533"/>
      <c r="R61" s="533"/>
      <c r="S61" s="533"/>
    </row>
    <row r="62" spans="2:19" x14ac:dyDescent="0.25">
      <c r="B62" s="568"/>
      <c r="C62" s="569"/>
      <c r="D62" s="567"/>
      <c r="E62" s="567"/>
      <c r="F62" s="568"/>
      <c r="G62" s="568"/>
      <c r="H62" s="533"/>
      <c r="I62" s="533"/>
      <c r="J62" s="533"/>
      <c r="K62" s="533"/>
      <c r="L62" s="533"/>
      <c r="M62" s="533"/>
      <c r="N62" s="533"/>
      <c r="O62" s="533"/>
      <c r="P62" s="533"/>
      <c r="Q62" s="533"/>
      <c r="R62" s="533"/>
      <c r="S62" s="533"/>
    </row>
    <row r="63" spans="2:19" x14ac:dyDescent="0.25">
      <c r="B63" s="568"/>
      <c r="C63" s="569"/>
      <c r="D63" s="567"/>
      <c r="E63" s="567"/>
      <c r="F63" s="568"/>
      <c r="G63" s="568"/>
      <c r="H63" s="534"/>
      <c r="I63" s="534"/>
      <c r="J63" s="534"/>
      <c r="K63" s="534"/>
      <c r="L63" s="534"/>
      <c r="M63" s="534"/>
      <c r="N63" s="534"/>
      <c r="O63" s="534"/>
      <c r="P63" s="534"/>
      <c r="Q63" s="534"/>
      <c r="R63" s="534"/>
      <c r="S63" s="534"/>
    </row>
    <row r="64" spans="2:19" x14ac:dyDescent="0.25">
      <c r="B64" s="568">
        <v>3.5</v>
      </c>
      <c r="C64" s="569" t="s">
        <v>658</v>
      </c>
      <c r="D64" s="570" t="s">
        <v>162</v>
      </c>
      <c r="E64" s="570" t="s">
        <v>162</v>
      </c>
      <c r="F64" s="568">
        <v>2014</v>
      </c>
      <c r="G64" s="568">
        <v>2018</v>
      </c>
      <c r="H64" s="532"/>
      <c r="I64" s="532" t="s">
        <v>892</v>
      </c>
      <c r="J64" s="532" t="s">
        <v>892</v>
      </c>
      <c r="K64" s="532"/>
      <c r="L64" s="532"/>
      <c r="M64" s="532" t="s">
        <v>892</v>
      </c>
      <c r="N64" s="532" t="s">
        <v>892</v>
      </c>
      <c r="O64" s="532"/>
      <c r="P64" s="532"/>
      <c r="Q64" s="532" t="s">
        <v>892</v>
      </c>
      <c r="R64" s="532" t="s">
        <v>892</v>
      </c>
      <c r="S64" s="532"/>
    </row>
    <row r="65" spans="2:19" x14ac:dyDescent="0.25">
      <c r="B65" s="568"/>
      <c r="C65" s="569"/>
      <c r="D65" s="570"/>
      <c r="E65" s="570"/>
      <c r="F65" s="568"/>
      <c r="G65" s="568"/>
      <c r="H65" s="533"/>
      <c r="I65" s="533"/>
      <c r="J65" s="533"/>
      <c r="K65" s="533"/>
      <c r="L65" s="533"/>
      <c r="M65" s="533"/>
      <c r="N65" s="533"/>
      <c r="O65" s="533"/>
      <c r="P65" s="533"/>
      <c r="Q65" s="533"/>
      <c r="R65" s="533"/>
      <c r="S65" s="533"/>
    </row>
    <row r="66" spans="2:19" x14ac:dyDescent="0.25">
      <c r="B66" s="568"/>
      <c r="C66" s="569"/>
      <c r="D66" s="570"/>
      <c r="E66" s="570"/>
      <c r="F66" s="568"/>
      <c r="G66" s="568"/>
      <c r="H66" s="533"/>
      <c r="I66" s="533"/>
      <c r="J66" s="533"/>
      <c r="K66" s="533"/>
      <c r="L66" s="533"/>
      <c r="M66" s="533"/>
      <c r="N66" s="533"/>
      <c r="O66" s="533"/>
      <c r="P66" s="533"/>
      <c r="Q66" s="533"/>
      <c r="R66" s="533"/>
      <c r="S66" s="533"/>
    </row>
    <row r="67" spans="2:19" x14ac:dyDescent="0.25">
      <c r="B67" s="568"/>
      <c r="C67" s="569"/>
      <c r="D67" s="570"/>
      <c r="E67" s="570"/>
      <c r="F67" s="568"/>
      <c r="G67" s="568"/>
      <c r="H67" s="534"/>
      <c r="I67" s="534"/>
      <c r="J67" s="534"/>
      <c r="K67" s="534"/>
      <c r="L67" s="534"/>
      <c r="M67" s="534"/>
      <c r="N67" s="534"/>
      <c r="O67" s="534"/>
      <c r="P67" s="534"/>
      <c r="Q67" s="534"/>
      <c r="R67" s="534"/>
      <c r="S67" s="534"/>
    </row>
    <row r="68" spans="2:19" x14ac:dyDescent="0.25">
      <c r="B68" s="568">
        <v>3.6</v>
      </c>
      <c r="C68" s="569" t="s">
        <v>659</v>
      </c>
      <c r="D68" s="571" t="s">
        <v>162</v>
      </c>
      <c r="E68" s="571" t="s">
        <v>162</v>
      </c>
      <c r="F68" s="568">
        <v>2014</v>
      </c>
      <c r="G68" s="568">
        <v>2018</v>
      </c>
      <c r="H68" s="532"/>
      <c r="I68" s="532" t="s">
        <v>892</v>
      </c>
      <c r="J68" s="532" t="s">
        <v>892</v>
      </c>
      <c r="K68" s="532"/>
      <c r="L68" s="532"/>
      <c r="M68" s="532" t="s">
        <v>892</v>
      </c>
      <c r="N68" s="532" t="s">
        <v>892</v>
      </c>
      <c r="O68" s="532"/>
      <c r="P68" s="532"/>
      <c r="Q68" s="532" t="s">
        <v>892</v>
      </c>
      <c r="R68" s="532" t="s">
        <v>892</v>
      </c>
      <c r="S68" s="532"/>
    </row>
    <row r="69" spans="2:19" x14ac:dyDescent="0.25">
      <c r="B69" s="568"/>
      <c r="C69" s="569"/>
      <c r="D69" s="572"/>
      <c r="E69" s="572"/>
      <c r="F69" s="568"/>
      <c r="G69" s="568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3"/>
      <c r="S69" s="533"/>
    </row>
    <row r="70" spans="2:19" x14ac:dyDescent="0.25">
      <c r="B70" s="568"/>
      <c r="C70" s="569"/>
      <c r="D70" s="572"/>
      <c r="E70" s="572"/>
      <c r="F70" s="568"/>
      <c r="G70" s="568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3"/>
      <c r="S70" s="533"/>
    </row>
    <row r="71" spans="2:19" x14ac:dyDescent="0.25">
      <c r="B71" s="568"/>
      <c r="C71" s="569"/>
      <c r="D71" s="573"/>
      <c r="E71" s="573"/>
      <c r="F71" s="568"/>
      <c r="G71" s="568"/>
      <c r="H71" s="534"/>
      <c r="I71" s="534"/>
      <c r="J71" s="534"/>
      <c r="K71" s="534"/>
      <c r="L71" s="534"/>
      <c r="M71" s="534"/>
      <c r="N71" s="534"/>
      <c r="O71" s="534"/>
      <c r="P71" s="534"/>
      <c r="Q71" s="534"/>
      <c r="R71" s="534"/>
      <c r="S71" s="534"/>
    </row>
    <row r="72" spans="2:19" x14ac:dyDescent="0.25">
      <c r="B72" s="568">
        <v>3.7</v>
      </c>
      <c r="C72" s="569" t="s">
        <v>660</v>
      </c>
      <c r="D72" s="570" t="s">
        <v>162</v>
      </c>
      <c r="E72" s="570" t="s">
        <v>162</v>
      </c>
      <c r="F72" s="568">
        <v>2014</v>
      </c>
      <c r="G72" s="568">
        <v>2018</v>
      </c>
      <c r="H72" s="532" t="s">
        <v>892</v>
      </c>
      <c r="I72" s="532" t="s">
        <v>892</v>
      </c>
      <c r="J72" s="532" t="s">
        <v>892</v>
      </c>
      <c r="K72" s="532" t="s">
        <v>892</v>
      </c>
      <c r="L72" s="532" t="s">
        <v>892</v>
      </c>
      <c r="M72" s="532" t="s">
        <v>892</v>
      </c>
      <c r="N72" s="532" t="s">
        <v>892</v>
      </c>
      <c r="O72" s="532" t="s">
        <v>892</v>
      </c>
      <c r="P72" s="532" t="s">
        <v>892</v>
      </c>
      <c r="Q72" s="532" t="s">
        <v>892</v>
      </c>
      <c r="R72" s="532" t="s">
        <v>892</v>
      </c>
      <c r="S72" s="532" t="s">
        <v>892</v>
      </c>
    </row>
    <row r="73" spans="2:19" x14ac:dyDescent="0.25">
      <c r="B73" s="568"/>
      <c r="C73" s="569"/>
      <c r="D73" s="570"/>
      <c r="E73" s="570"/>
      <c r="F73" s="568"/>
      <c r="G73" s="568"/>
      <c r="H73" s="533"/>
      <c r="I73" s="533"/>
      <c r="J73" s="533"/>
      <c r="K73" s="533"/>
      <c r="L73" s="533"/>
      <c r="M73" s="533"/>
      <c r="N73" s="533"/>
      <c r="O73" s="533"/>
      <c r="P73" s="533"/>
      <c r="Q73" s="533"/>
      <c r="R73" s="533"/>
      <c r="S73" s="533"/>
    </row>
    <row r="74" spans="2:19" x14ac:dyDescent="0.25">
      <c r="B74" s="568"/>
      <c r="C74" s="569"/>
      <c r="D74" s="570"/>
      <c r="E74" s="570"/>
      <c r="F74" s="568"/>
      <c r="G74" s="568"/>
      <c r="H74" s="533"/>
      <c r="I74" s="533"/>
      <c r="J74" s="533"/>
      <c r="K74" s="533"/>
      <c r="L74" s="533"/>
      <c r="M74" s="533"/>
      <c r="N74" s="533"/>
      <c r="O74" s="533"/>
      <c r="P74" s="533"/>
      <c r="Q74" s="533"/>
      <c r="R74" s="533"/>
      <c r="S74" s="533"/>
    </row>
    <row r="75" spans="2:19" ht="22.5" customHeight="1" x14ac:dyDescent="0.25">
      <c r="B75" s="568"/>
      <c r="C75" s="569"/>
      <c r="D75" s="570"/>
      <c r="E75" s="570"/>
      <c r="F75" s="568"/>
      <c r="G75" s="568"/>
      <c r="H75" s="534"/>
      <c r="I75" s="534"/>
      <c r="J75" s="534"/>
      <c r="K75" s="534"/>
      <c r="L75" s="534"/>
      <c r="M75" s="534"/>
      <c r="N75" s="534"/>
      <c r="O75" s="534"/>
      <c r="P75" s="534"/>
      <c r="Q75" s="534"/>
      <c r="R75" s="534"/>
      <c r="S75" s="534"/>
    </row>
    <row r="76" spans="2:19" x14ac:dyDescent="0.25">
      <c r="B76" s="568">
        <v>3.8</v>
      </c>
      <c r="C76" s="569" t="s">
        <v>661</v>
      </c>
      <c r="D76" s="567" t="s">
        <v>162</v>
      </c>
      <c r="E76" s="567" t="s">
        <v>162</v>
      </c>
      <c r="F76" s="568">
        <v>2015</v>
      </c>
      <c r="G76" s="568">
        <v>2018</v>
      </c>
      <c r="H76" s="532"/>
      <c r="I76" s="532"/>
      <c r="J76" s="532"/>
      <c r="K76" s="532"/>
      <c r="L76" s="532"/>
      <c r="M76" s="532" t="s">
        <v>892</v>
      </c>
      <c r="N76" s="532" t="s">
        <v>892</v>
      </c>
      <c r="O76" s="532"/>
      <c r="P76" s="532"/>
      <c r="Q76" s="532"/>
      <c r="R76" s="532"/>
      <c r="S76" s="532"/>
    </row>
    <row r="77" spans="2:19" x14ac:dyDescent="0.25">
      <c r="B77" s="568"/>
      <c r="C77" s="569"/>
      <c r="D77" s="567"/>
      <c r="E77" s="567"/>
      <c r="F77" s="568"/>
      <c r="G77" s="568"/>
      <c r="H77" s="533"/>
      <c r="I77" s="533"/>
      <c r="J77" s="533"/>
      <c r="K77" s="533"/>
      <c r="L77" s="533"/>
      <c r="M77" s="533"/>
      <c r="N77" s="533"/>
      <c r="O77" s="533"/>
      <c r="P77" s="533"/>
      <c r="Q77" s="533"/>
      <c r="R77" s="533"/>
      <c r="S77" s="533"/>
    </row>
    <row r="78" spans="2:19" x14ac:dyDescent="0.25">
      <c r="B78" s="568"/>
      <c r="C78" s="569"/>
      <c r="D78" s="567"/>
      <c r="E78" s="567"/>
      <c r="F78" s="568"/>
      <c r="G78" s="568"/>
      <c r="H78" s="533"/>
      <c r="I78" s="533"/>
      <c r="J78" s="533"/>
      <c r="K78" s="533"/>
      <c r="L78" s="533"/>
      <c r="M78" s="533"/>
      <c r="N78" s="533"/>
      <c r="O78" s="533"/>
      <c r="P78" s="533"/>
      <c r="Q78" s="533"/>
      <c r="R78" s="533"/>
      <c r="S78" s="533"/>
    </row>
    <row r="79" spans="2:19" x14ac:dyDescent="0.25">
      <c r="B79" s="568"/>
      <c r="C79" s="569"/>
      <c r="D79" s="567"/>
      <c r="E79" s="567"/>
      <c r="F79" s="568"/>
      <c r="G79" s="568"/>
      <c r="H79" s="534"/>
      <c r="I79" s="534"/>
      <c r="J79" s="534"/>
      <c r="K79" s="534"/>
      <c r="L79" s="534"/>
      <c r="M79" s="534"/>
      <c r="N79" s="534"/>
      <c r="O79" s="534"/>
      <c r="P79" s="534"/>
      <c r="Q79" s="534"/>
      <c r="R79" s="534"/>
      <c r="S79" s="534"/>
    </row>
    <row r="80" spans="2:19" x14ac:dyDescent="0.25">
      <c r="B80" s="568">
        <v>3.9</v>
      </c>
      <c r="C80" s="569" t="s">
        <v>662</v>
      </c>
      <c r="D80" s="570" t="s">
        <v>162</v>
      </c>
      <c r="E80" s="570" t="s">
        <v>162</v>
      </c>
      <c r="F80" s="568">
        <v>2014</v>
      </c>
      <c r="G80" s="568">
        <v>2018</v>
      </c>
      <c r="H80" s="532" t="s">
        <v>892</v>
      </c>
      <c r="I80" s="532" t="s">
        <v>892</v>
      </c>
      <c r="J80" s="532" t="s">
        <v>892</v>
      </c>
      <c r="K80" s="532" t="s">
        <v>892</v>
      </c>
      <c r="L80" s="532" t="s">
        <v>892</v>
      </c>
      <c r="M80" s="532" t="s">
        <v>892</v>
      </c>
      <c r="N80" s="532" t="s">
        <v>892</v>
      </c>
      <c r="O80" s="532" t="s">
        <v>892</v>
      </c>
      <c r="P80" s="532" t="s">
        <v>892</v>
      </c>
      <c r="Q80" s="532" t="s">
        <v>892</v>
      </c>
      <c r="R80" s="532" t="s">
        <v>892</v>
      </c>
      <c r="S80" s="532" t="s">
        <v>892</v>
      </c>
    </row>
    <row r="81" spans="2:19" x14ac:dyDescent="0.25">
      <c r="B81" s="568"/>
      <c r="C81" s="569"/>
      <c r="D81" s="570"/>
      <c r="E81" s="570"/>
      <c r="F81" s="568"/>
      <c r="G81" s="568"/>
      <c r="H81" s="533"/>
      <c r="I81" s="533"/>
      <c r="J81" s="533"/>
      <c r="K81" s="533"/>
      <c r="L81" s="533"/>
      <c r="M81" s="533"/>
      <c r="N81" s="533"/>
      <c r="O81" s="533"/>
      <c r="P81" s="533"/>
      <c r="Q81" s="533"/>
      <c r="R81" s="533"/>
      <c r="S81" s="533"/>
    </row>
    <row r="82" spans="2:19" x14ac:dyDescent="0.25">
      <c r="B82" s="568"/>
      <c r="C82" s="569"/>
      <c r="D82" s="570"/>
      <c r="E82" s="570"/>
      <c r="F82" s="568"/>
      <c r="G82" s="568"/>
      <c r="H82" s="533"/>
      <c r="I82" s="533"/>
      <c r="J82" s="533"/>
      <c r="K82" s="533"/>
      <c r="L82" s="533"/>
      <c r="M82" s="533"/>
      <c r="N82" s="533"/>
      <c r="O82" s="533"/>
      <c r="P82" s="533"/>
      <c r="Q82" s="533"/>
      <c r="R82" s="533"/>
      <c r="S82" s="533"/>
    </row>
    <row r="83" spans="2:19" x14ac:dyDescent="0.25">
      <c r="B83" s="568"/>
      <c r="C83" s="569"/>
      <c r="D83" s="570"/>
      <c r="E83" s="570"/>
      <c r="F83" s="568"/>
      <c r="G83" s="568"/>
      <c r="H83" s="534"/>
      <c r="I83" s="534"/>
      <c r="J83" s="534"/>
      <c r="K83" s="534"/>
      <c r="L83" s="534"/>
      <c r="M83" s="534"/>
      <c r="N83" s="534"/>
      <c r="O83" s="534"/>
      <c r="P83" s="534"/>
      <c r="Q83" s="534"/>
      <c r="R83" s="534"/>
      <c r="S83" s="534"/>
    </row>
    <row r="84" spans="2:19" x14ac:dyDescent="0.25">
      <c r="B84" s="574">
        <v>3.1</v>
      </c>
      <c r="C84" s="569" t="s">
        <v>663</v>
      </c>
      <c r="D84" s="567" t="s">
        <v>162</v>
      </c>
      <c r="E84" s="567" t="s">
        <v>162</v>
      </c>
      <c r="F84" s="568">
        <v>2015</v>
      </c>
      <c r="G84" s="568">
        <v>2018</v>
      </c>
      <c r="H84" s="532"/>
      <c r="I84" s="532"/>
      <c r="J84" s="532"/>
      <c r="K84" s="532"/>
      <c r="L84" s="532" t="s">
        <v>892</v>
      </c>
      <c r="M84" s="532" t="s">
        <v>892</v>
      </c>
      <c r="N84" s="532" t="s">
        <v>892</v>
      </c>
      <c r="O84" s="532" t="s">
        <v>892</v>
      </c>
      <c r="P84" s="532" t="s">
        <v>892</v>
      </c>
      <c r="Q84" s="532" t="s">
        <v>892</v>
      </c>
      <c r="R84" s="532" t="s">
        <v>892</v>
      </c>
      <c r="S84" s="532" t="s">
        <v>892</v>
      </c>
    </row>
    <row r="85" spans="2:19" x14ac:dyDescent="0.25">
      <c r="B85" s="574"/>
      <c r="C85" s="569"/>
      <c r="D85" s="567"/>
      <c r="E85" s="567"/>
      <c r="F85" s="568"/>
      <c r="G85" s="568"/>
      <c r="H85" s="533"/>
      <c r="I85" s="533"/>
      <c r="J85" s="533"/>
      <c r="K85" s="533"/>
      <c r="L85" s="533"/>
      <c r="M85" s="533"/>
      <c r="N85" s="533"/>
      <c r="O85" s="533"/>
      <c r="P85" s="533"/>
      <c r="Q85" s="533"/>
      <c r="R85" s="533"/>
      <c r="S85" s="533"/>
    </row>
    <row r="86" spans="2:19" x14ac:dyDescent="0.25">
      <c r="B86" s="574"/>
      <c r="C86" s="569"/>
      <c r="D86" s="567"/>
      <c r="E86" s="567"/>
      <c r="F86" s="568"/>
      <c r="G86" s="568"/>
      <c r="H86" s="533"/>
      <c r="I86" s="533"/>
      <c r="J86" s="533"/>
      <c r="K86" s="533"/>
      <c r="L86" s="533"/>
      <c r="M86" s="533"/>
      <c r="N86" s="533"/>
      <c r="O86" s="533"/>
      <c r="P86" s="533"/>
      <c r="Q86" s="533"/>
      <c r="R86" s="533"/>
      <c r="S86" s="533"/>
    </row>
    <row r="87" spans="2:19" x14ac:dyDescent="0.25">
      <c r="B87" s="574"/>
      <c r="C87" s="569"/>
      <c r="D87" s="567"/>
      <c r="E87" s="567"/>
      <c r="F87" s="568"/>
      <c r="G87" s="568"/>
      <c r="H87" s="534"/>
      <c r="I87" s="534"/>
      <c r="J87" s="534"/>
      <c r="K87" s="534"/>
      <c r="L87" s="534"/>
      <c r="M87" s="534"/>
      <c r="N87" s="534"/>
      <c r="O87" s="534"/>
      <c r="P87" s="534"/>
      <c r="Q87" s="534"/>
      <c r="R87" s="534"/>
      <c r="S87" s="534"/>
    </row>
    <row r="88" spans="2:19" x14ac:dyDescent="0.25">
      <c r="B88" s="568">
        <v>3.11</v>
      </c>
      <c r="C88" s="569" t="s">
        <v>664</v>
      </c>
      <c r="D88" s="570" t="s">
        <v>162</v>
      </c>
      <c r="E88" s="570" t="s">
        <v>162</v>
      </c>
      <c r="F88" s="568">
        <v>2015</v>
      </c>
      <c r="G88" s="568">
        <v>2015</v>
      </c>
      <c r="H88" s="532"/>
      <c r="I88" s="532"/>
      <c r="J88" s="532"/>
      <c r="K88" s="532"/>
      <c r="L88" s="532"/>
      <c r="M88" s="532" t="s">
        <v>892</v>
      </c>
      <c r="N88" s="532"/>
      <c r="O88" s="532"/>
      <c r="P88" s="532"/>
      <c r="Q88" s="532"/>
      <c r="R88" s="532"/>
      <c r="S88" s="532"/>
    </row>
    <row r="89" spans="2:19" x14ac:dyDescent="0.25">
      <c r="B89" s="568"/>
      <c r="C89" s="569"/>
      <c r="D89" s="570"/>
      <c r="E89" s="570"/>
      <c r="F89" s="568"/>
      <c r="G89" s="568"/>
      <c r="H89" s="533"/>
      <c r="I89" s="533"/>
      <c r="J89" s="533"/>
      <c r="K89" s="533"/>
      <c r="L89" s="533"/>
      <c r="M89" s="533"/>
      <c r="N89" s="533"/>
      <c r="O89" s="533"/>
      <c r="P89" s="533"/>
      <c r="Q89" s="533"/>
      <c r="R89" s="533"/>
      <c r="S89" s="533"/>
    </row>
    <row r="90" spans="2:19" x14ac:dyDescent="0.25">
      <c r="B90" s="568"/>
      <c r="C90" s="569"/>
      <c r="D90" s="570"/>
      <c r="E90" s="570"/>
      <c r="F90" s="568"/>
      <c r="G90" s="568"/>
      <c r="H90" s="533"/>
      <c r="I90" s="533"/>
      <c r="J90" s="533"/>
      <c r="K90" s="533"/>
      <c r="L90" s="533"/>
      <c r="M90" s="533"/>
      <c r="N90" s="533"/>
      <c r="O90" s="533"/>
      <c r="P90" s="533"/>
      <c r="Q90" s="533"/>
      <c r="R90" s="533"/>
      <c r="S90" s="533"/>
    </row>
    <row r="91" spans="2:19" x14ac:dyDescent="0.25">
      <c r="B91" s="568"/>
      <c r="C91" s="569"/>
      <c r="D91" s="570"/>
      <c r="E91" s="570"/>
      <c r="F91" s="568"/>
      <c r="G91" s="568"/>
      <c r="H91" s="534"/>
      <c r="I91" s="534"/>
      <c r="J91" s="534"/>
      <c r="K91" s="534"/>
      <c r="L91" s="534"/>
      <c r="M91" s="534"/>
      <c r="N91" s="534"/>
      <c r="O91" s="534"/>
      <c r="P91" s="534"/>
      <c r="Q91" s="534"/>
      <c r="R91" s="534"/>
      <c r="S91" s="534"/>
    </row>
    <row r="92" spans="2:19" x14ac:dyDescent="0.25">
      <c r="B92" s="568">
        <v>3.12</v>
      </c>
      <c r="C92" s="569" t="s">
        <v>665</v>
      </c>
      <c r="D92" s="567" t="s">
        <v>162</v>
      </c>
      <c r="E92" s="567" t="s">
        <v>162</v>
      </c>
      <c r="F92" s="568">
        <v>2016</v>
      </c>
      <c r="G92" s="568">
        <v>2016</v>
      </c>
      <c r="H92" s="532"/>
      <c r="I92" s="532"/>
      <c r="J92" s="532"/>
      <c r="K92" s="532"/>
      <c r="L92" s="532"/>
      <c r="M92" s="532"/>
      <c r="N92" s="532"/>
      <c r="O92" s="532"/>
      <c r="P92" s="532"/>
      <c r="Q92" s="532" t="s">
        <v>892</v>
      </c>
      <c r="R92" s="532"/>
      <c r="S92" s="532"/>
    </row>
    <row r="93" spans="2:19" x14ac:dyDescent="0.25">
      <c r="B93" s="568"/>
      <c r="C93" s="569"/>
      <c r="D93" s="567"/>
      <c r="E93" s="567"/>
      <c r="F93" s="568"/>
      <c r="G93" s="568"/>
      <c r="H93" s="533"/>
      <c r="I93" s="533"/>
      <c r="J93" s="533"/>
      <c r="K93" s="533"/>
      <c r="L93" s="533"/>
      <c r="M93" s="533"/>
      <c r="N93" s="533"/>
      <c r="O93" s="533"/>
      <c r="P93" s="533"/>
      <c r="Q93" s="533"/>
      <c r="R93" s="533"/>
      <c r="S93" s="533"/>
    </row>
    <row r="94" spans="2:19" x14ac:dyDescent="0.25">
      <c r="B94" s="568"/>
      <c r="C94" s="569"/>
      <c r="D94" s="567"/>
      <c r="E94" s="567"/>
      <c r="F94" s="568"/>
      <c r="G94" s="568"/>
      <c r="H94" s="533"/>
      <c r="I94" s="533"/>
      <c r="J94" s="533"/>
      <c r="K94" s="533"/>
      <c r="L94" s="533"/>
      <c r="M94" s="533"/>
      <c r="N94" s="533"/>
      <c r="O94" s="533"/>
      <c r="P94" s="533"/>
      <c r="Q94" s="533"/>
      <c r="R94" s="533"/>
      <c r="S94" s="533"/>
    </row>
    <row r="95" spans="2:19" x14ac:dyDescent="0.25">
      <c r="B95" s="568"/>
      <c r="C95" s="569"/>
      <c r="D95" s="567"/>
      <c r="E95" s="567"/>
      <c r="F95" s="568"/>
      <c r="G95" s="568"/>
      <c r="H95" s="534"/>
      <c r="I95" s="534"/>
      <c r="J95" s="534"/>
      <c r="K95" s="534"/>
      <c r="L95" s="534"/>
      <c r="M95" s="534"/>
      <c r="N95" s="534"/>
      <c r="O95" s="534"/>
      <c r="P95" s="534"/>
      <c r="Q95" s="534"/>
      <c r="R95" s="534"/>
      <c r="S95" s="534"/>
    </row>
    <row r="96" spans="2:19" x14ac:dyDescent="0.25">
      <c r="B96" s="575">
        <v>3.13</v>
      </c>
      <c r="C96" s="578" t="s">
        <v>666</v>
      </c>
      <c r="D96" s="567" t="s">
        <v>162</v>
      </c>
      <c r="E96" s="567" t="s">
        <v>162</v>
      </c>
      <c r="F96" s="575">
        <v>2017</v>
      </c>
      <c r="G96" s="575">
        <v>2017</v>
      </c>
      <c r="H96" s="532"/>
      <c r="I96" s="532"/>
      <c r="J96" s="532"/>
      <c r="K96" s="532"/>
      <c r="L96" s="532"/>
      <c r="M96" s="532"/>
      <c r="N96" s="532"/>
      <c r="O96" s="532"/>
      <c r="P96" s="532"/>
      <c r="Q96" s="532"/>
      <c r="R96" s="532"/>
      <c r="S96" s="532"/>
    </row>
    <row r="97" spans="2:19" x14ac:dyDescent="0.25">
      <c r="B97" s="576"/>
      <c r="C97" s="579"/>
      <c r="D97" s="567"/>
      <c r="E97" s="567"/>
      <c r="F97" s="576"/>
      <c r="G97" s="576"/>
      <c r="H97" s="533"/>
      <c r="I97" s="533"/>
      <c r="J97" s="533"/>
      <c r="K97" s="533"/>
      <c r="L97" s="533"/>
      <c r="M97" s="533"/>
      <c r="N97" s="533"/>
      <c r="O97" s="533"/>
      <c r="P97" s="533"/>
      <c r="Q97" s="533"/>
      <c r="R97" s="533"/>
      <c r="S97" s="533"/>
    </row>
    <row r="98" spans="2:19" x14ac:dyDescent="0.25">
      <c r="B98" s="576"/>
      <c r="C98" s="579"/>
      <c r="D98" s="567"/>
      <c r="E98" s="567"/>
      <c r="F98" s="576"/>
      <c r="G98" s="576"/>
      <c r="H98" s="533"/>
      <c r="I98" s="533"/>
      <c r="J98" s="533"/>
      <c r="K98" s="533"/>
      <c r="L98" s="533"/>
      <c r="M98" s="533"/>
      <c r="N98" s="533"/>
      <c r="O98" s="533"/>
      <c r="P98" s="533"/>
      <c r="Q98" s="533"/>
      <c r="R98" s="533"/>
      <c r="S98" s="533"/>
    </row>
    <row r="99" spans="2:19" x14ac:dyDescent="0.25">
      <c r="B99" s="577"/>
      <c r="C99" s="580"/>
      <c r="D99" s="567"/>
      <c r="E99" s="567"/>
      <c r="F99" s="577"/>
      <c r="G99" s="577"/>
      <c r="H99" s="534"/>
      <c r="I99" s="534"/>
      <c r="J99" s="534"/>
      <c r="K99" s="534"/>
      <c r="L99" s="534"/>
      <c r="M99" s="534"/>
      <c r="N99" s="534"/>
      <c r="O99" s="534"/>
      <c r="P99" s="534"/>
      <c r="Q99" s="534"/>
      <c r="R99" s="534"/>
      <c r="S99" s="534"/>
    </row>
    <row r="100" spans="2:19" x14ac:dyDescent="0.25">
      <c r="B100" s="575">
        <v>3.14</v>
      </c>
      <c r="C100" s="578" t="s">
        <v>667</v>
      </c>
      <c r="D100" s="567" t="s">
        <v>162</v>
      </c>
      <c r="E100" s="567" t="s">
        <v>162</v>
      </c>
      <c r="F100" s="575">
        <v>2017</v>
      </c>
      <c r="G100" s="575">
        <v>2017</v>
      </c>
      <c r="H100" s="532"/>
      <c r="I100" s="532"/>
      <c r="J100" s="532"/>
      <c r="K100" s="532"/>
      <c r="L100" s="532"/>
      <c r="M100" s="532"/>
      <c r="N100" s="532"/>
      <c r="O100" s="532"/>
      <c r="P100" s="532"/>
      <c r="Q100" s="532"/>
      <c r="R100" s="532"/>
      <c r="S100" s="532"/>
    </row>
    <row r="101" spans="2:19" x14ac:dyDescent="0.25">
      <c r="B101" s="576"/>
      <c r="C101" s="579"/>
      <c r="D101" s="567"/>
      <c r="E101" s="567"/>
      <c r="F101" s="576"/>
      <c r="G101" s="576"/>
      <c r="H101" s="533"/>
      <c r="I101" s="533"/>
      <c r="J101" s="533"/>
      <c r="K101" s="533"/>
      <c r="L101" s="533"/>
      <c r="M101" s="533"/>
      <c r="N101" s="533"/>
      <c r="O101" s="533"/>
      <c r="P101" s="533"/>
      <c r="Q101" s="533"/>
      <c r="R101" s="533"/>
      <c r="S101" s="533"/>
    </row>
    <row r="102" spans="2:19" x14ac:dyDescent="0.25">
      <c r="B102" s="576"/>
      <c r="C102" s="579"/>
      <c r="D102" s="567"/>
      <c r="E102" s="567"/>
      <c r="F102" s="576"/>
      <c r="G102" s="576"/>
      <c r="H102" s="533"/>
      <c r="I102" s="533"/>
      <c r="J102" s="533"/>
      <c r="K102" s="533"/>
      <c r="L102" s="533"/>
      <c r="M102" s="533"/>
      <c r="N102" s="533"/>
      <c r="O102" s="533"/>
      <c r="P102" s="533"/>
      <c r="Q102" s="533"/>
      <c r="R102" s="533"/>
      <c r="S102" s="533"/>
    </row>
    <row r="103" spans="2:19" x14ac:dyDescent="0.25">
      <c r="B103" s="577"/>
      <c r="C103" s="580"/>
      <c r="D103" s="567"/>
      <c r="E103" s="567"/>
      <c r="F103" s="577"/>
      <c r="G103" s="577"/>
      <c r="H103" s="534"/>
      <c r="I103" s="534"/>
      <c r="J103" s="534"/>
      <c r="K103" s="534"/>
      <c r="L103" s="534"/>
      <c r="M103" s="534"/>
      <c r="N103" s="534"/>
      <c r="O103" s="534"/>
      <c r="P103" s="534"/>
      <c r="Q103" s="534"/>
      <c r="R103" s="534"/>
      <c r="S103" s="534"/>
    </row>
    <row r="104" spans="2:19" x14ac:dyDescent="0.25">
      <c r="B104" s="586">
        <v>4</v>
      </c>
      <c r="C104" s="548" t="s">
        <v>237</v>
      </c>
      <c r="D104" s="496" t="s">
        <v>646</v>
      </c>
      <c r="E104" s="587" t="s">
        <v>668</v>
      </c>
      <c r="F104" s="586">
        <v>2014</v>
      </c>
      <c r="G104" s="586">
        <v>2018</v>
      </c>
      <c r="H104" s="558"/>
      <c r="I104" s="559"/>
      <c r="J104" s="559"/>
      <c r="K104" s="559"/>
      <c r="L104" s="559"/>
      <c r="M104" s="559"/>
      <c r="N104" s="559"/>
      <c r="O104" s="559"/>
      <c r="P104" s="559"/>
      <c r="Q104" s="559"/>
      <c r="R104" s="559"/>
      <c r="S104" s="560"/>
    </row>
    <row r="105" spans="2:19" x14ac:dyDescent="0.25">
      <c r="B105" s="586"/>
      <c r="C105" s="548"/>
      <c r="D105" s="496"/>
      <c r="E105" s="588"/>
      <c r="F105" s="586"/>
      <c r="G105" s="586"/>
      <c r="H105" s="561"/>
      <c r="I105" s="562"/>
      <c r="J105" s="562"/>
      <c r="K105" s="562"/>
      <c r="L105" s="562"/>
      <c r="M105" s="562"/>
      <c r="N105" s="562"/>
      <c r="O105" s="562"/>
      <c r="P105" s="562"/>
      <c r="Q105" s="562"/>
      <c r="R105" s="562"/>
      <c r="S105" s="563"/>
    </row>
    <row r="106" spans="2:19" x14ac:dyDescent="0.25">
      <c r="B106" s="586"/>
      <c r="C106" s="548"/>
      <c r="D106" s="496"/>
      <c r="E106" s="588"/>
      <c r="F106" s="586"/>
      <c r="G106" s="586"/>
      <c r="H106" s="561"/>
      <c r="I106" s="562"/>
      <c r="J106" s="562"/>
      <c r="K106" s="562"/>
      <c r="L106" s="562"/>
      <c r="M106" s="562"/>
      <c r="N106" s="562"/>
      <c r="O106" s="562"/>
      <c r="P106" s="562"/>
      <c r="Q106" s="562"/>
      <c r="R106" s="562"/>
      <c r="S106" s="563"/>
    </row>
    <row r="107" spans="2:19" ht="66" customHeight="1" x14ac:dyDescent="0.25">
      <c r="B107" s="586"/>
      <c r="C107" s="548"/>
      <c r="D107" s="496"/>
      <c r="E107" s="589"/>
      <c r="F107" s="586"/>
      <c r="G107" s="586"/>
      <c r="H107" s="564"/>
      <c r="I107" s="565"/>
      <c r="J107" s="565"/>
      <c r="K107" s="565"/>
      <c r="L107" s="565"/>
      <c r="M107" s="565"/>
      <c r="N107" s="565"/>
      <c r="O107" s="565"/>
      <c r="P107" s="565"/>
      <c r="Q107" s="565"/>
      <c r="R107" s="565"/>
      <c r="S107" s="566"/>
    </row>
    <row r="108" spans="2:19" x14ac:dyDescent="0.25">
      <c r="B108" s="581">
        <v>4.0999999999999996</v>
      </c>
      <c r="C108" s="536" t="s">
        <v>669</v>
      </c>
      <c r="D108" s="582"/>
      <c r="E108" s="482"/>
      <c r="F108" s="583">
        <v>2014</v>
      </c>
      <c r="G108" s="583">
        <v>2018</v>
      </c>
      <c r="H108" s="532" t="s">
        <v>892</v>
      </c>
      <c r="I108" s="532" t="s">
        <v>892</v>
      </c>
      <c r="J108" s="532" t="s">
        <v>892</v>
      </c>
      <c r="K108" s="532" t="s">
        <v>892</v>
      </c>
      <c r="L108" s="532" t="s">
        <v>892</v>
      </c>
      <c r="M108" s="532" t="s">
        <v>892</v>
      </c>
      <c r="N108" s="532" t="s">
        <v>892</v>
      </c>
      <c r="O108" s="532" t="s">
        <v>892</v>
      </c>
      <c r="P108" s="532" t="s">
        <v>892</v>
      </c>
      <c r="Q108" s="532" t="s">
        <v>892</v>
      </c>
      <c r="R108" s="532" t="s">
        <v>892</v>
      </c>
      <c r="S108" s="532" t="s">
        <v>892</v>
      </c>
    </row>
    <row r="109" spans="2:19" x14ac:dyDescent="0.25">
      <c r="B109" s="581"/>
      <c r="C109" s="536"/>
      <c r="D109" s="582"/>
      <c r="E109" s="482"/>
      <c r="F109" s="584"/>
      <c r="G109" s="584"/>
      <c r="H109" s="533"/>
      <c r="I109" s="533"/>
      <c r="J109" s="533"/>
      <c r="K109" s="533"/>
      <c r="L109" s="533"/>
      <c r="M109" s="533"/>
      <c r="N109" s="533"/>
      <c r="O109" s="533"/>
      <c r="P109" s="533"/>
      <c r="Q109" s="533"/>
      <c r="R109" s="533"/>
      <c r="S109" s="533"/>
    </row>
    <row r="110" spans="2:19" x14ac:dyDescent="0.25">
      <c r="B110" s="581"/>
      <c r="C110" s="536"/>
      <c r="D110" s="582"/>
      <c r="E110" s="482"/>
      <c r="F110" s="584"/>
      <c r="G110" s="584"/>
      <c r="H110" s="533"/>
      <c r="I110" s="533"/>
      <c r="J110" s="533"/>
      <c r="K110" s="533"/>
      <c r="L110" s="533"/>
      <c r="M110" s="533"/>
      <c r="N110" s="533"/>
      <c r="O110" s="533"/>
      <c r="P110" s="533"/>
      <c r="Q110" s="533"/>
      <c r="R110" s="533"/>
      <c r="S110" s="533"/>
    </row>
    <row r="111" spans="2:19" x14ac:dyDescent="0.25">
      <c r="B111" s="581"/>
      <c r="C111" s="536"/>
      <c r="D111" s="582"/>
      <c r="E111" s="482"/>
      <c r="F111" s="585"/>
      <c r="G111" s="585"/>
      <c r="H111" s="534"/>
      <c r="I111" s="534"/>
      <c r="J111" s="534"/>
      <c r="K111" s="534"/>
      <c r="L111" s="534"/>
      <c r="M111" s="534"/>
      <c r="N111" s="534"/>
      <c r="O111" s="534"/>
      <c r="P111" s="534"/>
      <c r="Q111" s="534"/>
      <c r="R111" s="534"/>
      <c r="S111" s="534"/>
    </row>
    <row r="112" spans="2:19" x14ac:dyDescent="0.25">
      <c r="B112" s="581">
        <v>4.2</v>
      </c>
      <c r="C112" s="536" t="s">
        <v>671</v>
      </c>
      <c r="D112" s="582"/>
      <c r="E112" s="482"/>
      <c r="F112" s="583">
        <v>2014</v>
      </c>
      <c r="G112" s="583">
        <v>2018</v>
      </c>
      <c r="H112" s="532" t="s">
        <v>892</v>
      </c>
      <c r="I112" s="532" t="s">
        <v>892</v>
      </c>
      <c r="J112" s="532" t="s">
        <v>892</v>
      </c>
      <c r="K112" s="532" t="s">
        <v>892</v>
      </c>
      <c r="L112" s="532" t="s">
        <v>892</v>
      </c>
      <c r="M112" s="532" t="s">
        <v>892</v>
      </c>
      <c r="N112" s="532" t="s">
        <v>892</v>
      </c>
      <c r="O112" s="532" t="s">
        <v>892</v>
      </c>
      <c r="P112" s="532" t="s">
        <v>892</v>
      </c>
      <c r="Q112" s="532" t="s">
        <v>892</v>
      </c>
      <c r="R112" s="532" t="s">
        <v>892</v>
      </c>
      <c r="S112" s="532" t="s">
        <v>892</v>
      </c>
    </row>
    <row r="113" spans="2:19" x14ac:dyDescent="0.25">
      <c r="B113" s="581"/>
      <c r="C113" s="536"/>
      <c r="D113" s="582"/>
      <c r="E113" s="482"/>
      <c r="F113" s="584"/>
      <c r="G113" s="584"/>
      <c r="H113" s="533"/>
      <c r="I113" s="533"/>
      <c r="J113" s="533"/>
      <c r="K113" s="533"/>
      <c r="L113" s="533"/>
      <c r="M113" s="533"/>
      <c r="N113" s="533"/>
      <c r="O113" s="533"/>
      <c r="P113" s="533"/>
      <c r="Q113" s="533"/>
      <c r="R113" s="533"/>
      <c r="S113" s="533"/>
    </row>
    <row r="114" spans="2:19" x14ac:dyDescent="0.25">
      <c r="B114" s="581"/>
      <c r="C114" s="536"/>
      <c r="D114" s="582"/>
      <c r="E114" s="482"/>
      <c r="F114" s="584"/>
      <c r="G114" s="584"/>
      <c r="H114" s="533"/>
      <c r="I114" s="533"/>
      <c r="J114" s="533"/>
      <c r="K114" s="533"/>
      <c r="L114" s="533"/>
      <c r="M114" s="533"/>
      <c r="N114" s="533"/>
      <c r="O114" s="533"/>
      <c r="P114" s="533"/>
      <c r="Q114" s="533"/>
      <c r="R114" s="533"/>
      <c r="S114" s="533"/>
    </row>
    <row r="115" spans="2:19" x14ac:dyDescent="0.25">
      <c r="B115" s="581"/>
      <c r="C115" s="536"/>
      <c r="D115" s="582"/>
      <c r="E115" s="482"/>
      <c r="F115" s="585"/>
      <c r="G115" s="585"/>
      <c r="H115" s="534"/>
      <c r="I115" s="534"/>
      <c r="J115" s="534"/>
      <c r="K115" s="534"/>
      <c r="L115" s="534"/>
      <c r="M115" s="534"/>
      <c r="N115" s="534"/>
      <c r="O115" s="534"/>
      <c r="P115" s="534"/>
      <c r="Q115" s="534"/>
      <c r="R115" s="534"/>
      <c r="S115" s="534"/>
    </row>
    <row r="116" spans="2:19" x14ac:dyDescent="0.25">
      <c r="B116" s="581">
        <v>4.3</v>
      </c>
      <c r="C116" s="536" t="s">
        <v>672</v>
      </c>
      <c r="D116" s="582"/>
      <c r="E116" s="482"/>
      <c r="F116" s="583">
        <v>2014</v>
      </c>
      <c r="G116" s="583">
        <v>2018</v>
      </c>
      <c r="H116" s="532" t="s">
        <v>892</v>
      </c>
      <c r="I116" s="532" t="s">
        <v>892</v>
      </c>
      <c r="J116" s="532" t="s">
        <v>892</v>
      </c>
      <c r="K116" s="532" t="s">
        <v>892</v>
      </c>
      <c r="L116" s="532" t="s">
        <v>892</v>
      </c>
      <c r="M116" s="532" t="s">
        <v>892</v>
      </c>
      <c r="N116" s="532" t="s">
        <v>892</v>
      </c>
      <c r="O116" s="532" t="s">
        <v>892</v>
      </c>
      <c r="P116" s="532" t="s">
        <v>892</v>
      </c>
      <c r="Q116" s="532" t="s">
        <v>892</v>
      </c>
      <c r="R116" s="532" t="s">
        <v>892</v>
      </c>
      <c r="S116" s="532" t="s">
        <v>892</v>
      </c>
    </row>
    <row r="117" spans="2:19" x14ac:dyDescent="0.25">
      <c r="B117" s="581"/>
      <c r="C117" s="536"/>
      <c r="D117" s="582"/>
      <c r="E117" s="482"/>
      <c r="F117" s="584"/>
      <c r="G117" s="584"/>
      <c r="H117" s="533"/>
      <c r="I117" s="533"/>
      <c r="J117" s="533"/>
      <c r="K117" s="533"/>
      <c r="L117" s="533"/>
      <c r="M117" s="533"/>
      <c r="N117" s="533"/>
      <c r="O117" s="533"/>
      <c r="P117" s="533"/>
      <c r="Q117" s="533"/>
      <c r="R117" s="533"/>
      <c r="S117" s="533"/>
    </row>
    <row r="118" spans="2:19" x14ac:dyDescent="0.25">
      <c r="B118" s="581"/>
      <c r="C118" s="536"/>
      <c r="D118" s="582"/>
      <c r="E118" s="482"/>
      <c r="F118" s="584"/>
      <c r="G118" s="584"/>
      <c r="H118" s="533"/>
      <c r="I118" s="533"/>
      <c r="J118" s="533"/>
      <c r="K118" s="533"/>
      <c r="L118" s="533"/>
      <c r="M118" s="533"/>
      <c r="N118" s="533"/>
      <c r="O118" s="533"/>
      <c r="P118" s="533"/>
      <c r="Q118" s="533"/>
      <c r="R118" s="533"/>
      <c r="S118" s="533"/>
    </row>
    <row r="119" spans="2:19" ht="45" customHeight="1" x14ac:dyDescent="0.25">
      <c r="B119" s="581"/>
      <c r="C119" s="536"/>
      <c r="D119" s="582"/>
      <c r="E119" s="482"/>
      <c r="F119" s="585"/>
      <c r="G119" s="585"/>
      <c r="H119" s="534"/>
      <c r="I119" s="534"/>
      <c r="J119" s="534"/>
      <c r="K119" s="534"/>
      <c r="L119" s="534"/>
      <c r="M119" s="534"/>
      <c r="N119" s="534"/>
      <c r="O119" s="534"/>
      <c r="P119" s="534"/>
      <c r="Q119" s="534"/>
      <c r="R119" s="534"/>
      <c r="S119" s="534"/>
    </row>
    <row r="120" spans="2:19" x14ac:dyDescent="0.25">
      <c r="B120" s="581">
        <v>4.4000000000000004</v>
      </c>
      <c r="C120" s="536" t="s">
        <v>673</v>
      </c>
      <c r="D120" s="582"/>
      <c r="E120" s="482"/>
      <c r="F120" s="583">
        <v>2014</v>
      </c>
      <c r="G120" s="583">
        <v>2018</v>
      </c>
      <c r="H120" s="532" t="s">
        <v>892</v>
      </c>
      <c r="I120" s="532" t="s">
        <v>892</v>
      </c>
      <c r="J120" s="532" t="s">
        <v>892</v>
      </c>
      <c r="K120" s="532" t="s">
        <v>892</v>
      </c>
      <c r="L120" s="532" t="s">
        <v>892</v>
      </c>
      <c r="M120" s="532" t="s">
        <v>892</v>
      </c>
      <c r="N120" s="532" t="s">
        <v>892</v>
      </c>
      <c r="O120" s="532" t="s">
        <v>892</v>
      </c>
      <c r="P120" s="532" t="s">
        <v>892</v>
      </c>
      <c r="Q120" s="532" t="s">
        <v>892</v>
      </c>
      <c r="R120" s="532" t="s">
        <v>892</v>
      </c>
      <c r="S120" s="532" t="s">
        <v>892</v>
      </c>
    </row>
    <row r="121" spans="2:19" x14ac:dyDescent="0.25">
      <c r="B121" s="581"/>
      <c r="C121" s="536"/>
      <c r="D121" s="582"/>
      <c r="E121" s="482"/>
      <c r="F121" s="584"/>
      <c r="G121" s="584"/>
      <c r="H121" s="533"/>
      <c r="I121" s="533"/>
      <c r="J121" s="533"/>
      <c r="K121" s="533"/>
      <c r="L121" s="533"/>
      <c r="M121" s="533"/>
      <c r="N121" s="533"/>
      <c r="O121" s="533"/>
      <c r="P121" s="533"/>
      <c r="Q121" s="533"/>
      <c r="R121" s="533"/>
      <c r="S121" s="533"/>
    </row>
    <row r="122" spans="2:19" x14ac:dyDescent="0.25">
      <c r="B122" s="581"/>
      <c r="C122" s="536"/>
      <c r="D122" s="582"/>
      <c r="E122" s="482"/>
      <c r="F122" s="584"/>
      <c r="G122" s="584"/>
      <c r="H122" s="533"/>
      <c r="I122" s="533"/>
      <c r="J122" s="533"/>
      <c r="K122" s="533"/>
      <c r="L122" s="533"/>
      <c r="M122" s="533"/>
      <c r="N122" s="533"/>
      <c r="O122" s="533"/>
      <c r="P122" s="533"/>
      <c r="Q122" s="533"/>
      <c r="R122" s="533"/>
      <c r="S122" s="533"/>
    </row>
    <row r="123" spans="2:19" ht="39.75" customHeight="1" x14ac:dyDescent="0.25">
      <c r="B123" s="581"/>
      <c r="C123" s="536"/>
      <c r="D123" s="582"/>
      <c r="E123" s="482"/>
      <c r="F123" s="585"/>
      <c r="G123" s="585"/>
      <c r="H123" s="534"/>
      <c r="I123" s="534"/>
      <c r="J123" s="534"/>
      <c r="K123" s="534"/>
      <c r="L123" s="534"/>
      <c r="M123" s="534"/>
      <c r="N123" s="534"/>
      <c r="O123" s="534"/>
      <c r="P123" s="534"/>
      <c r="Q123" s="534"/>
      <c r="R123" s="534"/>
      <c r="S123" s="534"/>
    </row>
    <row r="124" spans="2:19" x14ac:dyDescent="0.25">
      <c r="B124" s="581">
        <v>4.5</v>
      </c>
      <c r="C124" s="536" t="s">
        <v>674</v>
      </c>
      <c r="D124" s="582"/>
      <c r="E124" s="482"/>
      <c r="F124" s="583">
        <v>2014</v>
      </c>
      <c r="G124" s="583">
        <v>2018</v>
      </c>
      <c r="H124" s="532" t="s">
        <v>892</v>
      </c>
      <c r="I124" s="532" t="s">
        <v>892</v>
      </c>
      <c r="J124" s="532" t="s">
        <v>892</v>
      </c>
      <c r="K124" s="532" t="s">
        <v>892</v>
      </c>
      <c r="L124" s="532" t="s">
        <v>892</v>
      </c>
      <c r="M124" s="532" t="s">
        <v>892</v>
      </c>
      <c r="N124" s="532" t="s">
        <v>892</v>
      </c>
      <c r="O124" s="532" t="s">
        <v>892</v>
      </c>
      <c r="P124" s="532" t="s">
        <v>892</v>
      </c>
      <c r="Q124" s="532" t="s">
        <v>892</v>
      </c>
      <c r="R124" s="532" t="s">
        <v>892</v>
      </c>
      <c r="S124" s="532" t="s">
        <v>892</v>
      </c>
    </row>
    <row r="125" spans="2:19" x14ac:dyDescent="0.25">
      <c r="B125" s="581"/>
      <c r="C125" s="536"/>
      <c r="D125" s="582"/>
      <c r="E125" s="482"/>
      <c r="F125" s="584"/>
      <c r="G125" s="584"/>
      <c r="H125" s="533"/>
      <c r="I125" s="533"/>
      <c r="J125" s="533"/>
      <c r="K125" s="533"/>
      <c r="L125" s="533"/>
      <c r="M125" s="533"/>
      <c r="N125" s="533"/>
      <c r="O125" s="533"/>
      <c r="P125" s="533"/>
      <c r="Q125" s="533"/>
      <c r="R125" s="533"/>
      <c r="S125" s="533"/>
    </row>
    <row r="126" spans="2:19" x14ac:dyDescent="0.25">
      <c r="B126" s="581"/>
      <c r="C126" s="536"/>
      <c r="D126" s="582"/>
      <c r="E126" s="482"/>
      <c r="F126" s="584"/>
      <c r="G126" s="584"/>
      <c r="H126" s="533"/>
      <c r="I126" s="533"/>
      <c r="J126" s="533"/>
      <c r="K126" s="533"/>
      <c r="L126" s="533"/>
      <c r="M126" s="533"/>
      <c r="N126" s="533"/>
      <c r="O126" s="533"/>
      <c r="P126" s="533"/>
      <c r="Q126" s="533"/>
      <c r="R126" s="533"/>
      <c r="S126" s="533"/>
    </row>
    <row r="127" spans="2:19" ht="36" customHeight="1" x14ac:dyDescent="0.25">
      <c r="B127" s="581"/>
      <c r="C127" s="536"/>
      <c r="D127" s="582"/>
      <c r="E127" s="482"/>
      <c r="F127" s="585"/>
      <c r="G127" s="585"/>
      <c r="H127" s="534"/>
      <c r="I127" s="534"/>
      <c r="J127" s="534"/>
      <c r="K127" s="534"/>
      <c r="L127" s="534"/>
      <c r="M127" s="534"/>
      <c r="N127" s="534"/>
      <c r="O127" s="534"/>
      <c r="P127" s="534"/>
      <c r="Q127" s="534"/>
      <c r="R127" s="534"/>
      <c r="S127" s="534"/>
    </row>
    <row r="128" spans="2:19" x14ac:dyDescent="0.25">
      <c r="B128" s="590">
        <v>4.5999999999999996</v>
      </c>
      <c r="C128" s="593" t="s">
        <v>675</v>
      </c>
      <c r="D128" s="596"/>
      <c r="E128" s="599"/>
      <c r="F128" s="583">
        <v>2014</v>
      </c>
      <c r="G128" s="583">
        <v>2018</v>
      </c>
      <c r="H128" s="532" t="s">
        <v>892</v>
      </c>
      <c r="I128" s="532" t="s">
        <v>892</v>
      </c>
      <c r="J128" s="532" t="s">
        <v>892</v>
      </c>
      <c r="K128" s="532" t="s">
        <v>892</v>
      </c>
      <c r="L128" s="532" t="s">
        <v>892</v>
      </c>
      <c r="M128" s="532" t="s">
        <v>892</v>
      </c>
      <c r="N128" s="532" t="s">
        <v>892</v>
      </c>
      <c r="O128" s="532" t="s">
        <v>892</v>
      </c>
      <c r="P128" s="532" t="s">
        <v>892</v>
      </c>
      <c r="Q128" s="532" t="s">
        <v>892</v>
      </c>
      <c r="R128" s="532" t="s">
        <v>892</v>
      </c>
      <c r="S128" s="532" t="s">
        <v>892</v>
      </c>
    </row>
    <row r="129" spans="2:19" x14ac:dyDescent="0.25">
      <c r="B129" s="591"/>
      <c r="C129" s="594"/>
      <c r="D129" s="597"/>
      <c r="E129" s="600"/>
      <c r="F129" s="584"/>
      <c r="G129" s="584"/>
      <c r="H129" s="533"/>
      <c r="I129" s="533"/>
      <c r="J129" s="533"/>
      <c r="K129" s="533"/>
      <c r="L129" s="533"/>
      <c r="M129" s="533"/>
      <c r="N129" s="533"/>
      <c r="O129" s="533"/>
      <c r="P129" s="533"/>
      <c r="Q129" s="533"/>
      <c r="R129" s="533"/>
      <c r="S129" s="533"/>
    </row>
    <row r="130" spans="2:19" x14ac:dyDescent="0.25">
      <c r="B130" s="591"/>
      <c r="C130" s="594"/>
      <c r="D130" s="597"/>
      <c r="E130" s="600"/>
      <c r="F130" s="584"/>
      <c r="G130" s="584"/>
      <c r="H130" s="533"/>
      <c r="I130" s="533"/>
      <c r="J130" s="533"/>
      <c r="K130" s="533"/>
      <c r="L130" s="533"/>
      <c r="M130" s="533"/>
      <c r="N130" s="533"/>
      <c r="O130" s="533"/>
      <c r="P130" s="533"/>
      <c r="Q130" s="533"/>
      <c r="R130" s="533"/>
      <c r="S130" s="533"/>
    </row>
    <row r="131" spans="2:19" x14ac:dyDescent="0.25">
      <c r="B131" s="592"/>
      <c r="C131" s="595"/>
      <c r="D131" s="598"/>
      <c r="E131" s="601"/>
      <c r="F131" s="585"/>
      <c r="G131" s="585"/>
      <c r="H131" s="534"/>
      <c r="I131" s="534"/>
      <c r="J131" s="534"/>
      <c r="K131" s="534"/>
      <c r="L131" s="534"/>
      <c r="M131" s="534"/>
      <c r="N131" s="534"/>
      <c r="O131" s="534"/>
      <c r="P131" s="534"/>
      <c r="Q131" s="534"/>
      <c r="R131" s="534"/>
      <c r="S131" s="534"/>
    </row>
    <row r="132" spans="2:19" x14ac:dyDescent="0.25">
      <c r="B132" s="590">
        <v>4.7</v>
      </c>
      <c r="C132" s="593" t="s">
        <v>676</v>
      </c>
      <c r="D132" s="596"/>
      <c r="E132" s="599"/>
      <c r="F132" s="583">
        <v>2014</v>
      </c>
      <c r="G132" s="583">
        <v>2018</v>
      </c>
      <c r="H132" s="532" t="s">
        <v>892</v>
      </c>
      <c r="I132" s="532" t="s">
        <v>892</v>
      </c>
      <c r="J132" s="532" t="s">
        <v>892</v>
      </c>
      <c r="K132" s="532" t="s">
        <v>892</v>
      </c>
      <c r="L132" s="532" t="s">
        <v>892</v>
      </c>
      <c r="M132" s="532" t="s">
        <v>892</v>
      </c>
      <c r="N132" s="532" t="s">
        <v>892</v>
      </c>
      <c r="O132" s="532" t="s">
        <v>892</v>
      </c>
      <c r="P132" s="532" t="s">
        <v>892</v>
      </c>
      <c r="Q132" s="532" t="s">
        <v>892</v>
      </c>
      <c r="R132" s="532" t="s">
        <v>892</v>
      </c>
      <c r="S132" s="532" t="s">
        <v>892</v>
      </c>
    </row>
    <row r="133" spans="2:19" x14ac:dyDescent="0.25">
      <c r="B133" s="591"/>
      <c r="C133" s="594"/>
      <c r="D133" s="597"/>
      <c r="E133" s="600"/>
      <c r="F133" s="584"/>
      <c r="G133" s="584"/>
      <c r="H133" s="533"/>
      <c r="I133" s="533"/>
      <c r="J133" s="533"/>
      <c r="K133" s="533"/>
      <c r="L133" s="533"/>
      <c r="M133" s="533"/>
      <c r="N133" s="533"/>
      <c r="O133" s="533"/>
      <c r="P133" s="533"/>
      <c r="Q133" s="533"/>
      <c r="R133" s="533"/>
      <c r="S133" s="533"/>
    </row>
    <row r="134" spans="2:19" x14ac:dyDescent="0.25">
      <c r="B134" s="591"/>
      <c r="C134" s="594"/>
      <c r="D134" s="597"/>
      <c r="E134" s="600"/>
      <c r="F134" s="584"/>
      <c r="G134" s="584"/>
      <c r="H134" s="533"/>
      <c r="I134" s="533"/>
      <c r="J134" s="533"/>
      <c r="K134" s="533"/>
      <c r="L134" s="533"/>
      <c r="M134" s="533"/>
      <c r="N134" s="533"/>
      <c r="O134" s="533"/>
      <c r="P134" s="533"/>
      <c r="Q134" s="533"/>
      <c r="R134" s="533"/>
      <c r="S134" s="533"/>
    </row>
    <row r="135" spans="2:19" ht="10.5" customHeight="1" x14ac:dyDescent="0.25">
      <c r="B135" s="592"/>
      <c r="C135" s="595"/>
      <c r="D135" s="598"/>
      <c r="E135" s="601"/>
      <c r="F135" s="585"/>
      <c r="G135" s="585"/>
      <c r="H135" s="534"/>
      <c r="I135" s="534"/>
      <c r="J135" s="534"/>
      <c r="K135" s="534"/>
      <c r="L135" s="534"/>
      <c r="M135" s="534"/>
      <c r="N135" s="534"/>
      <c r="O135" s="534"/>
      <c r="P135" s="534"/>
      <c r="Q135" s="534"/>
      <c r="R135" s="534"/>
      <c r="S135" s="534"/>
    </row>
    <row r="136" spans="2:19" x14ac:dyDescent="0.25">
      <c r="B136" s="581">
        <v>4.8</v>
      </c>
      <c r="C136" s="536" t="s">
        <v>677</v>
      </c>
      <c r="D136" s="582"/>
      <c r="E136" s="482"/>
      <c r="F136" s="583">
        <v>2014</v>
      </c>
      <c r="G136" s="583">
        <v>2018</v>
      </c>
      <c r="H136" s="532" t="s">
        <v>892</v>
      </c>
      <c r="I136" s="532" t="s">
        <v>892</v>
      </c>
      <c r="J136" s="532" t="s">
        <v>892</v>
      </c>
      <c r="K136" s="532" t="s">
        <v>892</v>
      </c>
      <c r="L136" s="532" t="s">
        <v>892</v>
      </c>
      <c r="M136" s="532" t="s">
        <v>892</v>
      </c>
      <c r="N136" s="532" t="s">
        <v>892</v>
      </c>
      <c r="O136" s="532" t="s">
        <v>892</v>
      </c>
      <c r="P136" s="532" t="s">
        <v>892</v>
      </c>
      <c r="Q136" s="532" t="s">
        <v>892</v>
      </c>
      <c r="R136" s="532" t="s">
        <v>892</v>
      </c>
      <c r="S136" s="532" t="s">
        <v>892</v>
      </c>
    </row>
    <row r="137" spans="2:19" x14ac:dyDescent="0.25">
      <c r="B137" s="581"/>
      <c r="C137" s="536"/>
      <c r="D137" s="582"/>
      <c r="E137" s="482"/>
      <c r="F137" s="584"/>
      <c r="G137" s="584"/>
      <c r="H137" s="533"/>
      <c r="I137" s="533"/>
      <c r="J137" s="533"/>
      <c r="K137" s="533"/>
      <c r="L137" s="533"/>
      <c r="M137" s="533"/>
      <c r="N137" s="533"/>
      <c r="O137" s="533"/>
      <c r="P137" s="533"/>
      <c r="Q137" s="533"/>
      <c r="R137" s="533"/>
      <c r="S137" s="533"/>
    </row>
    <row r="138" spans="2:19" x14ac:dyDescent="0.25">
      <c r="B138" s="581"/>
      <c r="C138" s="536"/>
      <c r="D138" s="582"/>
      <c r="E138" s="482"/>
      <c r="F138" s="584"/>
      <c r="G138" s="584"/>
      <c r="H138" s="533"/>
      <c r="I138" s="533"/>
      <c r="J138" s="533"/>
      <c r="K138" s="533"/>
      <c r="L138" s="533"/>
      <c r="M138" s="533"/>
      <c r="N138" s="533"/>
      <c r="O138" s="533"/>
      <c r="P138" s="533"/>
      <c r="Q138" s="533"/>
      <c r="R138" s="533"/>
      <c r="S138" s="533"/>
    </row>
    <row r="139" spans="2:19" ht="33.75" customHeight="1" x14ac:dyDescent="0.25">
      <c r="B139" s="581"/>
      <c r="C139" s="536"/>
      <c r="D139" s="582"/>
      <c r="E139" s="482"/>
      <c r="F139" s="585"/>
      <c r="G139" s="585"/>
      <c r="H139" s="534"/>
      <c r="I139" s="534"/>
      <c r="J139" s="534"/>
      <c r="K139" s="534"/>
      <c r="L139" s="534"/>
      <c r="M139" s="534"/>
      <c r="N139" s="534"/>
      <c r="O139" s="534"/>
      <c r="P139" s="534"/>
      <c r="Q139" s="534"/>
      <c r="R139" s="534"/>
      <c r="S139" s="534"/>
    </row>
    <row r="140" spans="2:19" x14ac:dyDescent="0.25">
      <c r="B140" s="581">
        <v>4.9000000000000004</v>
      </c>
      <c r="C140" s="536" t="s">
        <v>678</v>
      </c>
      <c r="D140" s="582"/>
      <c r="E140" s="482"/>
      <c r="F140" s="583">
        <v>2014</v>
      </c>
      <c r="G140" s="583">
        <v>2018</v>
      </c>
      <c r="H140" s="532" t="s">
        <v>892</v>
      </c>
      <c r="I140" s="532" t="s">
        <v>892</v>
      </c>
      <c r="J140" s="532" t="s">
        <v>892</v>
      </c>
      <c r="K140" s="532" t="s">
        <v>892</v>
      </c>
      <c r="L140" s="532" t="s">
        <v>892</v>
      </c>
      <c r="M140" s="532" t="s">
        <v>892</v>
      </c>
      <c r="N140" s="532" t="s">
        <v>892</v>
      </c>
      <c r="O140" s="532" t="s">
        <v>892</v>
      </c>
      <c r="P140" s="532" t="s">
        <v>892</v>
      </c>
      <c r="Q140" s="532" t="s">
        <v>892</v>
      </c>
      <c r="R140" s="532" t="s">
        <v>892</v>
      </c>
      <c r="S140" s="532" t="s">
        <v>892</v>
      </c>
    </row>
    <row r="141" spans="2:19" x14ac:dyDescent="0.25">
      <c r="B141" s="581"/>
      <c r="C141" s="536"/>
      <c r="D141" s="582"/>
      <c r="E141" s="482"/>
      <c r="F141" s="584"/>
      <c r="G141" s="584"/>
      <c r="H141" s="533"/>
      <c r="I141" s="533"/>
      <c r="J141" s="533"/>
      <c r="K141" s="533"/>
      <c r="L141" s="533"/>
      <c r="M141" s="533"/>
      <c r="N141" s="533"/>
      <c r="O141" s="533"/>
      <c r="P141" s="533"/>
      <c r="Q141" s="533"/>
      <c r="R141" s="533"/>
      <c r="S141" s="533"/>
    </row>
    <row r="142" spans="2:19" x14ac:dyDescent="0.25">
      <c r="B142" s="581"/>
      <c r="C142" s="536"/>
      <c r="D142" s="582"/>
      <c r="E142" s="482"/>
      <c r="F142" s="584"/>
      <c r="G142" s="584"/>
      <c r="H142" s="533"/>
      <c r="I142" s="533"/>
      <c r="J142" s="533"/>
      <c r="K142" s="533"/>
      <c r="L142" s="533"/>
      <c r="M142" s="533"/>
      <c r="N142" s="533"/>
      <c r="O142" s="533"/>
      <c r="P142" s="533"/>
      <c r="Q142" s="533"/>
      <c r="R142" s="533"/>
      <c r="S142" s="533"/>
    </row>
    <row r="143" spans="2:19" ht="22.5" customHeight="1" x14ac:dyDescent="0.25">
      <c r="B143" s="581"/>
      <c r="C143" s="536"/>
      <c r="D143" s="582"/>
      <c r="E143" s="482"/>
      <c r="F143" s="585"/>
      <c r="G143" s="585"/>
      <c r="H143" s="534"/>
      <c r="I143" s="534"/>
      <c r="J143" s="534"/>
      <c r="K143" s="534"/>
      <c r="L143" s="534"/>
      <c r="M143" s="534"/>
      <c r="N143" s="534"/>
      <c r="O143" s="534"/>
      <c r="P143" s="534"/>
      <c r="Q143" s="534"/>
      <c r="R143" s="534"/>
      <c r="S143" s="534"/>
    </row>
    <row r="144" spans="2:19" x14ac:dyDescent="0.25">
      <c r="B144" s="607">
        <v>4.0999999999999996</v>
      </c>
      <c r="C144" s="593" t="s">
        <v>679</v>
      </c>
      <c r="D144" s="596"/>
      <c r="E144" s="599"/>
      <c r="F144" s="583">
        <v>2014</v>
      </c>
      <c r="G144" s="583">
        <v>2018</v>
      </c>
      <c r="H144" s="532" t="s">
        <v>892</v>
      </c>
      <c r="I144" s="532" t="s">
        <v>892</v>
      </c>
      <c r="J144" s="532" t="s">
        <v>892</v>
      </c>
      <c r="K144" s="532" t="s">
        <v>892</v>
      </c>
      <c r="L144" s="532" t="s">
        <v>892</v>
      </c>
      <c r="M144" s="532" t="s">
        <v>892</v>
      </c>
      <c r="N144" s="532" t="s">
        <v>892</v>
      </c>
      <c r="O144" s="532" t="s">
        <v>892</v>
      </c>
      <c r="P144" s="532" t="s">
        <v>892</v>
      </c>
      <c r="Q144" s="532" t="s">
        <v>892</v>
      </c>
      <c r="R144" s="532" t="s">
        <v>892</v>
      </c>
      <c r="S144" s="532" t="s">
        <v>892</v>
      </c>
    </row>
    <row r="145" spans="2:19" x14ac:dyDescent="0.25">
      <c r="B145" s="608"/>
      <c r="C145" s="594"/>
      <c r="D145" s="597"/>
      <c r="E145" s="600"/>
      <c r="F145" s="584"/>
      <c r="G145" s="584"/>
      <c r="H145" s="533"/>
      <c r="I145" s="533"/>
      <c r="J145" s="533"/>
      <c r="K145" s="533"/>
      <c r="L145" s="533"/>
      <c r="M145" s="533"/>
      <c r="N145" s="533"/>
      <c r="O145" s="533"/>
      <c r="P145" s="533"/>
      <c r="Q145" s="533"/>
      <c r="R145" s="533"/>
      <c r="S145" s="533"/>
    </row>
    <row r="146" spans="2:19" x14ac:dyDescent="0.25">
      <c r="B146" s="608"/>
      <c r="C146" s="594"/>
      <c r="D146" s="597"/>
      <c r="E146" s="600"/>
      <c r="F146" s="584"/>
      <c r="G146" s="584"/>
      <c r="H146" s="533"/>
      <c r="I146" s="533"/>
      <c r="J146" s="533"/>
      <c r="K146" s="533"/>
      <c r="L146" s="533"/>
      <c r="M146" s="533"/>
      <c r="N146" s="533"/>
      <c r="O146" s="533"/>
      <c r="P146" s="533"/>
      <c r="Q146" s="533"/>
      <c r="R146" s="533"/>
      <c r="S146" s="533"/>
    </row>
    <row r="147" spans="2:19" x14ac:dyDescent="0.25">
      <c r="B147" s="609"/>
      <c r="C147" s="595"/>
      <c r="D147" s="598"/>
      <c r="E147" s="601"/>
      <c r="F147" s="585"/>
      <c r="G147" s="585"/>
      <c r="H147" s="534"/>
      <c r="I147" s="534"/>
      <c r="J147" s="534"/>
      <c r="K147" s="534"/>
      <c r="L147" s="534"/>
      <c r="M147" s="534"/>
      <c r="N147" s="534"/>
      <c r="O147" s="534"/>
      <c r="P147" s="534"/>
      <c r="Q147" s="534"/>
      <c r="R147" s="534"/>
      <c r="S147" s="534"/>
    </row>
    <row r="148" spans="2:19" x14ac:dyDescent="0.25">
      <c r="B148" s="586">
        <v>5</v>
      </c>
      <c r="C148" s="552" t="s">
        <v>253</v>
      </c>
      <c r="D148" s="497" t="s">
        <v>646</v>
      </c>
      <c r="E148" s="587" t="s">
        <v>680</v>
      </c>
      <c r="F148" s="586">
        <v>2014</v>
      </c>
      <c r="G148" s="586">
        <v>2018</v>
      </c>
      <c r="H148" s="558"/>
      <c r="I148" s="559"/>
      <c r="J148" s="559"/>
      <c r="K148" s="559"/>
      <c r="L148" s="559"/>
      <c r="M148" s="559"/>
      <c r="N148" s="559"/>
      <c r="O148" s="559"/>
      <c r="P148" s="559"/>
      <c r="Q148" s="559"/>
      <c r="R148" s="559"/>
      <c r="S148" s="560"/>
    </row>
    <row r="149" spans="2:19" x14ac:dyDescent="0.25">
      <c r="B149" s="586"/>
      <c r="C149" s="555"/>
      <c r="D149" s="498"/>
      <c r="E149" s="588"/>
      <c r="F149" s="586"/>
      <c r="G149" s="586"/>
      <c r="H149" s="561"/>
      <c r="I149" s="562"/>
      <c r="J149" s="562"/>
      <c r="K149" s="562"/>
      <c r="L149" s="562"/>
      <c r="M149" s="562"/>
      <c r="N149" s="562"/>
      <c r="O149" s="562"/>
      <c r="P149" s="562"/>
      <c r="Q149" s="562"/>
      <c r="R149" s="562"/>
      <c r="S149" s="563"/>
    </row>
    <row r="150" spans="2:19" x14ac:dyDescent="0.25">
      <c r="B150" s="586"/>
      <c r="C150" s="555"/>
      <c r="D150" s="498"/>
      <c r="E150" s="588"/>
      <c r="F150" s="586"/>
      <c r="G150" s="586"/>
      <c r="H150" s="561"/>
      <c r="I150" s="562"/>
      <c r="J150" s="562"/>
      <c r="K150" s="562"/>
      <c r="L150" s="562"/>
      <c r="M150" s="562"/>
      <c r="N150" s="562"/>
      <c r="O150" s="562"/>
      <c r="P150" s="562"/>
      <c r="Q150" s="562"/>
      <c r="R150" s="562"/>
      <c r="S150" s="563"/>
    </row>
    <row r="151" spans="2:19" ht="108" customHeight="1" x14ac:dyDescent="0.25">
      <c r="B151" s="586"/>
      <c r="C151" s="556"/>
      <c r="D151" s="498"/>
      <c r="E151" s="589"/>
      <c r="F151" s="586"/>
      <c r="G151" s="586"/>
      <c r="H151" s="564"/>
      <c r="I151" s="565"/>
      <c r="J151" s="565"/>
      <c r="K151" s="565"/>
      <c r="L151" s="565"/>
      <c r="M151" s="565"/>
      <c r="N151" s="565"/>
      <c r="O151" s="565"/>
      <c r="P151" s="565"/>
      <c r="Q151" s="565"/>
      <c r="R151" s="565"/>
      <c r="S151" s="566"/>
    </row>
    <row r="152" spans="2:19" x14ac:dyDescent="0.25">
      <c r="B152" s="568">
        <v>5.0999999999999996</v>
      </c>
      <c r="C152" s="569" t="s">
        <v>681</v>
      </c>
      <c r="D152" s="570" t="s">
        <v>162</v>
      </c>
      <c r="E152" s="570" t="s">
        <v>162</v>
      </c>
      <c r="F152" s="568">
        <v>2015</v>
      </c>
      <c r="G152" s="568">
        <v>2015</v>
      </c>
      <c r="H152" s="532"/>
      <c r="I152" s="532"/>
      <c r="J152" s="532"/>
      <c r="K152" s="532"/>
      <c r="L152" s="532" t="s">
        <v>892</v>
      </c>
      <c r="M152" s="532" t="s">
        <v>892</v>
      </c>
      <c r="N152" s="532" t="s">
        <v>892</v>
      </c>
      <c r="O152" s="532" t="s">
        <v>892</v>
      </c>
      <c r="P152" s="532"/>
      <c r="Q152" s="532"/>
      <c r="R152" s="532"/>
      <c r="S152" s="532"/>
    </row>
    <row r="153" spans="2:19" x14ac:dyDescent="0.25">
      <c r="B153" s="568"/>
      <c r="C153" s="569"/>
      <c r="D153" s="570"/>
      <c r="E153" s="570"/>
      <c r="F153" s="568"/>
      <c r="G153" s="568"/>
      <c r="H153" s="533"/>
      <c r="I153" s="533"/>
      <c r="J153" s="533"/>
      <c r="K153" s="533"/>
      <c r="L153" s="533"/>
      <c r="M153" s="533"/>
      <c r="N153" s="533"/>
      <c r="O153" s="533"/>
      <c r="P153" s="533"/>
      <c r="Q153" s="533"/>
      <c r="R153" s="533"/>
      <c r="S153" s="533"/>
    </row>
    <row r="154" spans="2:19" x14ac:dyDescent="0.25">
      <c r="B154" s="568"/>
      <c r="C154" s="569"/>
      <c r="D154" s="570"/>
      <c r="E154" s="570"/>
      <c r="F154" s="568"/>
      <c r="G154" s="568"/>
      <c r="H154" s="533"/>
      <c r="I154" s="533"/>
      <c r="J154" s="533"/>
      <c r="K154" s="533"/>
      <c r="L154" s="533"/>
      <c r="M154" s="533"/>
      <c r="N154" s="533"/>
      <c r="O154" s="533"/>
      <c r="P154" s="533"/>
      <c r="Q154" s="533"/>
      <c r="R154" s="533"/>
      <c r="S154" s="533"/>
    </row>
    <row r="155" spans="2:19" x14ac:dyDescent="0.25">
      <c r="B155" s="568"/>
      <c r="C155" s="569"/>
      <c r="D155" s="570"/>
      <c r="E155" s="570"/>
      <c r="F155" s="568"/>
      <c r="G155" s="568"/>
      <c r="H155" s="534"/>
      <c r="I155" s="534"/>
      <c r="J155" s="534"/>
      <c r="K155" s="534"/>
      <c r="L155" s="534"/>
      <c r="M155" s="534"/>
      <c r="N155" s="534"/>
      <c r="O155" s="534"/>
      <c r="P155" s="534"/>
      <c r="Q155" s="534"/>
      <c r="R155" s="534"/>
      <c r="S155" s="534"/>
    </row>
    <row r="156" spans="2:19" x14ac:dyDescent="0.25">
      <c r="B156" s="568">
        <v>5.2</v>
      </c>
      <c r="C156" s="569" t="s">
        <v>893</v>
      </c>
      <c r="D156" s="567" t="s">
        <v>162</v>
      </c>
      <c r="E156" s="567" t="s">
        <v>162</v>
      </c>
      <c r="F156" s="568">
        <v>2014</v>
      </c>
      <c r="G156" s="568">
        <v>2015</v>
      </c>
      <c r="H156" s="532" t="s">
        <v>892</v>
      </c>
      <c r="I156" s="532" t="s">
        <v>892</v>
      </c>
      <c r="J156" s="532" t="s">
        <v>892</v>
      </c>
      <c r="K156" s="532" t="s">
        <v>892</v>
      </c>
      <c r="L156" s="532" t="s">
        <v>892</v>
      </c>
      <c r="M156" s="532" t="s">
        <v>892</v>
      </c>
      <c r="N156" s="532" t="s">
        <v>892</v>
      </c>
      <c r="O156" s="532" t="s">
        <v>892</v>
      </c>
      <c r="P156" s="532"/>
      <c r="Q156" s="532"/>
      <c r="R156" s="532"/>
      <c r="S156" s="532"/>
    </row>
    <row r="157" spans="2:19" x14ac:dyDescent="0.25">
      <c r="B157" s="568"/>
      <c r="C157" s="569"/>
      <c r="D157" s="567"/>
      <c r="E157" s="567"/>
      <c r="F157" s="568"/>
      <c r="G157" s="568"/>
      <c r="H157" s="533"/>
      <c r="I157" s="533"/>
      <c r="J157" s="533"/>
      <c r="K157" s="533"/>
      <c r="L157" s="533"/>
      <c r="M157" s="533"/>
      <c r="N157" s="533"/>
      <c r="O157" s="533"/>
      <c r="P157" s="533"/>
      <c r="Q157" s="533"/>
      <c r="R157" s="533"/>
      <c r="S157" s="533"/>
    </row>
    <row r="158" spans="2:19" x14ac:dyDescent="0.25">
      <c r="B158" s="568"/>
      <c r="C158" s="569"/>
      <c r="D158" s="567"/>
      <c r="E158" s="567"/>
      <c r="F158" s="568"/>
      <c r="G158" s="568"/>
      <c r="H158" s="533"/>
      <c r="I158" s="533"/>
      <c r="J158" s="533"/>
      <c r="K158" s="533"/>
      <c r="L158" s="533"/>
      <c r="M158" s="533"/>
      <c r="N158" s="533"/>
      <c r="O158" s="533"/>
      <c r="P158" s="533"/>
      <c r="Q158" s="533"/>
      <c r="R158" s="533"/>
      <c r="S158" s="533"/>
    </row>
    <row r="159" spans="2:19" ht="21.75" customHeight="1" x14ac:dyDescent="0.25">
      <c r="B159" s="568"/>
      <c r="C159" s="569"/>
      <c r="D159" s="567"/>
      <c r="E159" s="567"/>
      <c r="F159" s="568"/>
      <c r="G159" s="568"/>
      <c r="H159" s="534"/>
      <c r="I159" s="534"/>
      <c r="J159" s="534"/>
      <c r="K159" s="534"/>
      <c r="L159" s="534"/>
      <c r="M159" s="534"/>
      <c r="N159" s="534"/>
      <c r="O159" s="534"/>
      <c r="P159" s="534"/>
      <c r="Q159" s="534"/>
      <c r="R159" s="534"/>
      <c r="S159" s="534"/>
    </row>
    <row r="160" spans="2:19" x14ac:dyDescent="0.25">
      <c r="B160" s="568">
        <v>5.3</v>
      </c>
      <c r="C160" s="610" t="s">
        <v>683</v>
      </c>
      <c r="D160" s="570" t="s">
        <v>162</v>
      </c>
      <c r="E160" s="570" t="s">
        <v>162</v>
      </c>
      <c r="F160" s="568">
        <v>2014</v>
      </c>
      <c r="G160" s="568">
        <v>2014</v>
      </c>
      <c r="H160" s="532" t="s">
        <v>892</v>
      </c>
      <c r="I160" s="532" t="s">
        <v>892</v>
      </c>
      <c r="J160" s="532" t="s">
        <v>892</v>
      </c>
      <c r="K160" s="532" t="s">
        <v>892</v>
      </c>
      <c r="L160" s="532"/>
      <c r="M160" s="532"/>
      <c r="N160" s="532"/>
      <c r="O160" s="532"/>
      <c r="P160" s="532"/>
      <c r="Q160" s="532"/>
      <c r="R160" s="532"/>
      <c r="S160" s="532"/>
    </row>
    <row r="161" spans="2:19" x14ac:dyDescent="0.25">
      <c r="B161" s="568"/>
      <c r="C161" s="610"/>
      <c r="D161" s="570"/>
      <c r="E161" s="570"/>
      <c r="F161" s="568"/>
      <c r="G161" s="568"/>
      <c r="H161" s="533"/>
      <c r="I161" s="533"/>
      <c r="J161" s="533"/>
      <c r="K161" s="533"/>
      <c r="L161" s="533"/>
      <c r="M161" s="533"/>
      <c r="N161" s="533"/>
      <c r="O161" s="533"/>
      <c r="P161" s="533"/>
      <c r="Q161" s="533"/>
      <c r="R161" s="533"/>
      <c r="S161" s="533"/>
    </row>
    <row r="162" spans="2:19" x14ac:dyDescent="0.25">
      <c r="B162" s="568"/>
      <c r="C162" s="610"/>
      <c r="D162" s="570"/>
      <c r="E162" s="570"/>
      <c r="F162" s="568"/>
      <c r="G162" s="568"/>
      <c r="H162" s="533"/>
      <c r="I162" s="533"/>
      <c r="J162" s="533"/>
      <c r="K162" s="533"/>
      <c r="L162" s="533"/>
      <c r="M162" s="533"/>
      <c r="N162" s="533"/>
      <c r="O162" s="533"/>
      <c r="P162" s="533"/>
      <c r="Q162" s="533"/>
      <c r="R162" s="533"/>
      <c r="S162" s="533"/>
    </row>
    <row r="163" spans="2:19" x14ac:dyDescent="0.25">
      <c r="B163" s="568"/>
      <c r="C163" s="610"/>
      <c r="D163" s="570"/>
      <c r="E163" s="570"/>
      <c r="F163" s="568"/>
      <c r="G163" s="568"/>
      <c r="H163" s="534"/>
      <c r="I163" s="534"/>
      <c r="J163" s="534"/>
      <c r="K163" s="534"/>
      <c r="L163" s="534"/>
      <c r="M163" s="534"/>
      <c r="N163" s="534"/>
      <c r="O163" s="534"/>
      <c r="P163" s="534"/>
      <c r="Q163" s="534"/>
      <c r="R163" s="534"/>
      <c r="S163" s="534"/>
    </row>
    <row r="164" spans="2:19" x14ac:dyDescent="0.25">
      <c r="B164" s="568">
        <v>5.4</v>
      </c>
      <c r="C164" s="610" t="s">
        <v>684</v>
      </c>
      <c r="D164" s="567" t="s">
        <v>162</v>
      </c>
      <c r="E164" s="567" t="s">
        <v>162</v>
      </c>
      <c r="F164" s="568">
        <v>2014</v>
      </c>
      <c r="G164" s="568">
        <v>2014</v>
      </c>
      <c r="H164" s="532" t="s">
        <v>892</v>
      </c>
      <c r="I164" s="532" t="s">
        <v>892</v>
      </c>
      <c r="J164" s="532" t="s">
        <v>892</v>
      </c>
      <c r="K164" s="532" t="s">
        <v>892</v>
      </c>
      <c r="L164" s="532"/>
      <c r="M164" s="532"/>
      <c r="N164" s="532"/>
      <c r="O164" s="532"/>
      <c r="P164" s="532"/>
      <c r="Q164" s="532"/>
      <c r="R164" s="532"/>
      <c r="S164" s="532"/>
    </row>
    <row r="165" spans="2:19" x14ac:dyDescent="0.25">
      <c r="B165" s="568"/>
      <c r="C165" s="610"/>
      <c r="D165" s="567"/>
      <c r="E165" s="567"/>
      <c r="F165" s="568"/>
      <c r="G165" s="568"/>
      <c r="H165" s="533"/>
      <c r="I165" s="533"/>
      <c r="J165" s="533"/>
      <c r="K165" s="533"/>
      <c r="L165" s="533"/>
      <c r="M165" s="533"/>
      <c r="N165" s="533"/>
      <c r="O165" s="533"/>
      <c r="P165" s="533"/>
      <c r="Q165" s="533"/>
      <c r="R165" s="533"/>
      <c r="S165" s="533"/>
    </row>
    <row r="166" spans="2:19" x14ac:dyDescent="0.25">
      <c r="B166" s="568"/>
      <c r="C166" s="610"/>
      <c r="D166" s="567"/>
      <c r="E166" s="567"/>
      <c r="F166" s="568"/>
      <c r="G166" s="568"/>
      <c r="H166" s="533"/>
      <c r="I166" s="533"/>
      <c r="J166" s="533"/>
      <c r="K166" s="533"/>
      <c r="L166" s="533"/>
      <c r="M166" s="533"/>
      <c r="N166" s="533"/>
      <c r="O166" s="533"/>
      <c r="P166" s="533"/>
      <c r="Q166" s="533"/>
      <c r="R166" s="533"/>
      <c r="S166" s="533"/>
    </row>
    <row r="167" spans="2:19" x14ac:dyDescent="0.25">
      <c r="B167" s="568"/>
      <c r="C167" s="610"/>
      <c r="D167" s="567"/>
      <c r="E167" s="567"/>
      <c r="F167" s="568"/>
      <c r="G167" s="568"/>
      <c r="H167" s="534"/>
      <c r="I167" s="534"/>
      <c r="J167" s="534"/>
      <c r="K167" s="534"/>
      <c r="L167" s="534"/>
      <c r="M167" s="534"/>
      <c r="N167" s="534"/>
      <c r="O167" s="534"/>
      <c r="P167" s="534"/>
      <c r="Q167" s="534"/>
      <c r="R167" s="534"/>
      <c r="S167" s="534"/>
    </row>
    <row r="168" spans="2:19" x14ac:dyDescent="0.25">
      <c r="B168" s="568">
        <v>5.5</v>
      </c>
      <c r="C168" s="610" t="s">
        <v>685</v>
      </c>
      <c r="D168" s="570" t="s">
        <v>162</v>
      </c>
      <c r="E168" s="570" t="s">
        <v>162</v>
      </c>
      <c r="F168" s="568">
        <v>2014</v>
      </c>
      <c r="G168" s="568">
        <v>2014</v>
      </c>
      <c r="H168" s="532" t="s">
        <v>892</v>
      </c>
      <c r="I168" s="532" t="s">
        <v>892</v>
      </c>
      <c r="J168" s="532" t="s">
        <v>892</v>
      </c>
      <c r="K168" s="532" t="s">
        <v>892</v>
      </c>
      <c r="L168" s="532"/>
      <c r="M168" s="532"/>
      <c r="N168" s="532"/>
      <c r="O168" s="532"/>
      <c r="P168" s="532"/>
      <c r="Q168" s="532"/>
      <c r="R168" s="532"/>
      <c r="S168" s="532"/>
    </row>
    <row r="169" spans="2:19" x14ac:dyDescent="0.25">
      <c r="B169" s="568"/>
      <c r="C169" s="610"/>
      <c r="D169" s="570"/>
      <c r="E169" s="570"/>
      <c r="F169" s="568"/>
      <c r="G169" s="568"/>
      <c r="H169" s="533"/>
      <c r="I169" s="533"/>
      <c r="J169" s="533"/>
      <c r="K169" s="533"/>
      <c r="L169" s="533"/>
      <c r="M169" s="533"/>
      <c r="N169" s="533"/>
      <c r="O169" s="533"/>
      <c r="P169" s="533"/>
      <c r="Q169" s="533"/>
      <c r="R169" s="533"/>
      <c r="S169" s="533"/>
    </row>
    <row r="170" spans="2:19" x14ac:dyDescent="0.25">
      <c r="B170" s="568"/>
      <c r="C170" s="610"/>
      <c r="D170" s="570"/>
      <c r="E170" s="570"/>
      <c r="F170" s="568"/>
      <c r="G170" s="568"/>
      <c r="H170" s="533"/>
      <c r="I170" s="533"/>
      <c r="J170" s="533"/>
      <c r="K170" s="533"/>
      <c r="L170" s="533"/>
      <c r="M170" s="533"/>
      <c r="N170" s="533"/>
      <c r="O170" s="533"/>
      <c r="P170" s="533"/>
      <c r="Q170" s="533"/>
      <c r="R170" s="533"/>
      <c r="S170" s="533"/>
    </row>
    <row r="171" spans="2:19" x14ac:dyDescent="0.25">
      <c r="B171" s="568"/>
      <c r="C171" s="610"/>
      <c r="D171" s="570"/>
      <c r="E171" s="570"/>
      <c r="F171" s="568"/>
      <c r="G171" s="568"/>
      <c r="H171" s="534"/>
      <c r="I171" s="534"/>
      <c r="J171" s="534"/>
      <c r="K171" s="534"/>
      <c r="L171" s="534"/>
      <c r="M171" s="534"/>
      <c r="N171" s="534"/>
      <c r="O171" s="534"/>
      <c r="P171" s="534"/>
      <c r="Q171" s="534"/>
      <c r="R171" s="534"/>
      <c r="S171" s="534"/>
    </row>
    <row r="172" spans="2:19" x14ac:dyDescent="0.25">
      <c r="B172" s="568">
        <v>5.6</v>
      </c>
      <c r="C172" s="569" t="s">
        <v>686</v>
      </c>
      <c r="D172" s="567" t="s">
        <v>162</v>
      </c>
      <c r="E172" s="567" t="s">
        <v>162</v>
      </c>
      <c r="F172" s="568">
        <v>2015</v>
      </c>
      <c r="G172" s="568">
        <v>2015</v>
      </c>
      <c r="H172" s="532"/>
      <c r="I172" s="532"/>
      <c r="J172" s="532"/>
      <c r="K172" s="532"/>
      <c r="L172" s="532"/>
      <c r="M172" s="532"/>
      <c r="N172" s="532" t="s">
        <v>892</v>
      </c>
      <c r="O172" s="532" t="s">
        <v>892</v>
      </c>
      <c r="P172" s="532"/>
      <c r="Q172" s="532"/>
      <c r="R172" s="532"/>
      <c r="S172" s="532"/>
    </row>
    <row r="173" spans="2:19" x14ac:dyDescent="0.25">
      <c r="B173" s="568"/>
      <c r="C173" s="569"/>
      <c r="D173" s="567"/>
      <c r="E173" s="567"/>
      <c r="F173" s="568"/>
      <c r="G173" s="568"/>
      <c r="H173" s="533"/>
      <c r="I173" s="533"/>
      <c r="J173" s="533"/>
      <c r="K173" s="533"/>
      <c r="L173" s="533"/>
      <c r="M173" s="533"/>
      <c r="N173" s="533"/>
      <c r="O173" s="533"/>
      <c r="P173" s="533"/>
      <c r="Q173" s="533"/>
      <c r="R173" s="533"/>
      <c r="S173" s="533"/>
    </row>
    <row r="174" spans="2:19" x14ac:dyDescent="0.25">
      <c r="B174" s="568"/>
      <c r="C174" s="569"/>
      <c r="D174" s="567"/>
      <c r="E174" s="567"/>
      <c r="F174" s="568"/>
      <c r="G174" s="568"/>
      <c r="H174" s="533"/>
      <c r="I174" s="533"/>
      <c r="J174" s="533"/>
      <c r="K174" s="533"/>
      <c r="L174" s="533"/>
      <c r="M174" s="533"/>
      <c r="N174" s="533"/>
      <c r="O174" s="533"/>
      <c r="P174" s="533"/>
      <c r="Q174" s="533"/>
      <c r="R174" s="533"/>
      <c r="S174" s="533"/>
    </row>
    <row r="175" spans="2:19" ht="9.75" customHeight="1" x14ac:dyDescent="0.25">
      <c r="B175" s="568"/>
      <c r="C175" s="569"/>
      <c r="D175" s="567"/>
      <c r="E175" s="567"/>
      <c r="F175" s="568"/>
      <c r="G175" s="568"/>
      <c r="H175" s="534"/>
      <c r="I175" s="534"/>
      <c r="J175" s="534"/>
      <c r="K175" s="534"/>
      <c r="L175" s="534"/>
      <c r="M175" s="534"/>
      <c r="N175" s="534"/>
      <c r="O175" s="534"/>
      <c r="P175" s="534"/>
      <c r="Q175" s="534"/>
      <c r="R175" s="534"/>
      <c r="S175" s="534"/>
    </row>
    <row r="176" spans="2:19" x14ac:dyDescent="0.25">
      <c r="B176" s="568">
        <v>5.7</v>
      </c>
      <c r="C176" s="569" t="s">
        <v>687</v>
      </c>
      <c r="D176" s="570" t="s">
        <v>162</v>
      </c>
      <c r="E176" s="570" t="s">
        <v>162</v>
      </c>
      <c r="F176" s="568">
        <v>2015</v>
      </c>
      <c r="G176" s="568">
        <v>2015</v>
      </c>
      <c r="H176" s="532"/>
      <c r="I176" s="532"/>
      <c r="J176" s="532"/>
      <c r="K176" s="532"/>
      <c r="L176" s="532"/>
      <c r="M176" s="532"/>
      <c r="N176" s="532" t="s">
        <v>892</v>
      </c>
      <c r="O176" s="532" t="s">
        <v>892</v>
      </c>
      <c r="P176" s="532"/>
      <c r="Q176" s="532"/>
      <c r="R176" s="532"/>
      <c r="S176" s="532"/>
    </row>
    <row r="177" spans="2:19" x14ac:dyDescent="0.25">
      <c r="B177" s="568"/>
      <c r="C177" s="569"/>
      <c r="D177" s="570"/>
      <c r="E177" s="570"/>
      <c r="F177" s="568"/>
      <c r="G177" s="568"/>
      <c r="H177" s="533"/>
      <c r="I177" s="533"/>
      <c r="J177" s="533"/>
      <c r="K177" s="533"/>
      <c r="L177" s="533"/>
      <c r="M177" s="533"/>
      <c r="N177" s="533"/>
      <c r="O177" s="533"/>
      <c r="P177" s="533"/>
      <c r="Q177" s="533"/>
      <c r="R177" s="533"/>
      <c r="S177" s="533"/>
    </row>
    <row r="178" spans="2:19" x14ac:dyDescent="0.25">
      <c r="B178" s="568"/>
      <c r="C178" s="569"/>
      <c r="D178" s="570"/>
      <c r="E178" s="570"/>
      <c r="F178" s="568"/>
      <c r="G178" s="568"/>
      <c r="H178" s="533"/>
      <c r="I178" s="533"/>
      <c r="J178" s="533"/>
      <c r="K178" s="533"/>
      <c r="L178" s="533"/>
      <c r="M178" s="533"/>
      <c r="N178" s="533"/>
      <c r="O178" s="533"/>
      <c r="P178" s="533"/>
      <c r="Q178" s="533"/>
      <c r="R178" s="533"/>
      <c r="S178" s="533"/>
    </row>
    <row r="179" spans="2:19" ht="47.25" customHeight="1" x14ac:dyDescent="0.25">
      <c r="B179" s="568"/>
      <c r="C179" s="569"/>
      <c r="D179" s="570"/>
      <c r="E179" s="570"/>
      <c r="F179" s="568"/>
      <c r="G179" s="568"/>
      <c r="H179" s="534"/>
      <c r="I179" s="534"/>
      <c r="J179" s="534"/>
      <c r="K179" s="534"/>
      <c r="L179" s="534"/>
      <c r="M179" s="534"/>
      <c r="N179" s="534"/>
      <c r="O179" s="534"/>
      <c r="P179" s="534"/>
      <c r="Q179" s="534"/>
      <c r="R179" s="534"/>
      <c r="S179" s="534"/>
    </row>
    <row r="180" spans="2:19" x14ac:dyDescent="0.25">
      <c r="B180" s="568">
        <v>5.8</v>
      </c>
      <c r="C180" s="569" t="s">
        <v>688</v>
      </c>
      <c r="D180" s="567" t="s">
        <v>162</v>
      </c>
      <c r="E180" s="567" t="s">
        <v>162</v>
      </c>
      <c r="F180" s="568">
        <v>2015</v>
      </c>
      <c r="G180" s="568">
        <v>2015</v>
      </c>
      <c r="H180" s="532"/>
      <c r="I180" s="532"/>
      <c r="J180" s="532"/>
      <c r="K180" s="532"/>
      <c r="L180" s="532"/>
      <c r="M180" s="532"/>
      <c r="N180" s="532" t="s">
        <v>892</v>
      </c>
      <c r="O180" s="532" t="s">
        <v>892</v>
      </c>
      <c r="P180" s="532"/>
      <c r="Q180" s="532"/>
      <c r="R180" s="532"/>
      <c r="S180" s="532"/>
    </row>
    <row r="181" spans="2:19" x14ac:dyDescent="0.25">
      <c r="B181" s="568"/>
      <c r="C181" s="569"/>
      <c r="D181" s="567"/>
      <c r="E181" s="567"/>
      <c r="F181" s="568"/>
      <c r="G181" s="568"/>
      <c r="H181" s="533"/>
      <c r="I181" s="533"/>
      <c r="J181" s="533"/>
      <c r="K181" s="533"/>
      <c r="L181" s="533"/>
      <c r="M181" s="533"/>
      <c r="N181" s="533"/>
      <c r="O181" s="533"/>
      <c r="P181" s="533"/>
      <c r="Q181" s="533"/>
      <c r="R181" s="533"/>
      <c r="S181" s="533"/>
    </row>
    <row r="182" spans="2:19" x14ac:dyDescent="0.25">
      <c r="B182" s="568"/>
      <c r="C182" s="569"/>
      <c r="D182" s="567"/>
      <c r="E182" s="567"/>
      <c r="F182" s="568"/>
      <c r="G182" s="568"/>
      <c r="H182" s="533"/>
      <c r="I182" s="533"/>
      <c r="J182" s="533"/>
      <c r="K182" s="533"/>
      <c r="L182" s="533"/>
      <c r="M182" s="533"/>
      <c r="N182" s="533"/>
      <c r="O182" s="533"/>
      <c r="P182" s="533"/>
      <c r="Q182" s="533"/>
      <c r="R182" s="533"/>
      <c r="S182" s="533"/>
    </row>
    <row r="183" spans="2:19" ht="48" customHeight="1" x14ac:dyDescent="0.25">
      <c r="B183" s="568"/>
      <c r="C183" s="569"/>
      <c r="D183" s="567"/>
      <c r="E183" s="567"/>
      <c r="F183" s="568"/>
      <c r="G183" s="568"/>
      <c r="H183" s="534"/>
      <c r="I183" s="534"/>
      <c r="J183" s="534"/>
      <c r="K183" s="534"/>
      <c r="L183" s="534"/>
      <c r="M183" s="534"/>
      <c r="N183" s="534"/>
      <c r="O183" s="534"/>
      <c r="P183" s="534"/>
      <c r="Q183" s="534"/>
      <c r="R183" s="534"/>
      <c r="S183" s="534"/>
    </row>
    <row r="184" spans="2:19" x14ac:dyDescent="0.25">
      <c r="B184" s="568">
        <v>5.9</v>
      </c>
      <c r="C184" s="569" t="s">
        <v>689</v>
      </c>
      <c r="D184" s="570" t="s">
        <v>162</v>
      </c>
      <c r="E184" s="570" t="s">
        <v>162</v>
      </c>
      <c r="F184" s="568">
        <v>2015</v>
      </c>
      <c r="G184" s="568">
        <v>2015</v>
      </c>
      <c r="H184" s="532"/>
      <c r="I184" s="532"/>
      <c r="J184" s="532"/>
      <c r="K184" s="532"/>
      <c r="L184" s="532"/>
      <c r="M184" s="532"/>
      <c r="N184" s="532" t="s">
        <v>892</v>
      </c>
      <c r="O184" s="532" t="s">
        <v>892</v>
      </c>
      <c r="P184" s="532"/>
      <c r="Q184" s="532"/>
      <c r="R184" s="532"/>
      <c r="S184" s="532"/>
    </row>
    <row r="185" spans="2:19" x14ac:dyDescent="0.25">
      <c r="B185" s="568"/>
      <c r="C185" s="569"/>
      <c r="D185" s="570"/>
      <c r="E185" s="570"/>
      <c r="F185" s="568"/>
      <c r="G185" s="568"/>
      <c r="H185" s="533"/>
      <c r="I185" s="533"/>
      <c r="J185" s="533"/>
      <c r="K185" s="533"/>
      <c r="L185" s="533"/>
      <c r="M185" s="533"/>
      <c r="N185" s="533"/>
      <c r="O185" s="533"/>
      <c r="P185" s="533"/>
      <c r="Q185" s="533"/>
      <c r="R185" s="533"/>
      <c r="S185" s="533"/>
    </row>
    <row r="186" spans="2:19" x14ac:dyDescent="0.25">
      <c r="B186" s="568"/>
      <c r="C186" s="569"/>
      <c r="D186" s="570"/>
      <c r="E186" s="570"/>
      <c r="F186" s="568"/>
      <c r="G186" s="568"/>
      <c r="H186" s="533"/>
      <c r="I186" s="533"/>
      <c r="J186" s="533"/>
      <c r="K186" s="533"/>
      <c r="L186" s="533"/>
      <c r="M186" s="533"/>
      <c r="N186" s="533"/>
      <c r="O186" s="533"/>
      <c r="P186" s="533"/>
      <c r="Q186" s="533"/>
      <c r="R186" s="533"/>
      <c r="S186" s="533"/>
    </row>
    <row r="187" spans="2:19" ht="49.5" customHeight="1" x14ac:dyDescent="0.25">
      <c r="B187" s="568"/>
      <c r="C187" s="569"/>
      <c r="D187" s="570"/>
      <c r="E187" s="570"/>
      <c r="F187" s="568"/>
      <c r="G187" s="568"/>
      <c r="H187" s="534"/>
      <c r="I187" s="534"/>
      <c r="J187" s="534"/>
      <c r="K187" s="534"/>
      <c r="L187" s="534"/>
      <c r="M187" s="534"/>
      <c r="N187" s="534"/>
      <c r="O187" s="534"/>
      <c r="P187" s="534"/>
      <c r="Q187" s="534"/>
      <c r="R187" s="534"/>
      <c r="S187" s="534"/>
    </row>
    <row r="188" spans="2:19" x14ac:dyDescent="0.25">
      <c r="B188" s="574">
        <v>5.0999999999999996</v>
      </c>
      <c r="C188" s="569" t="s">
        <v>690</v>
      </c>
      <c r="D188" s="567" t="s">
        <v>162</v>
      </c>
      <c r="E188" s="567" t="s">
        <v>162</v>
      </c>
      <c r="F188" s="568">
        <v>2015</v>
      </c>
      <c r="G188" s="568">
        <v>2018</v>
      </c>
      <c r="H188" s="532"/>
      <c r="I188" s="532"/>
      <c r="J188" s="532"/>
      <c r="K188" s="532"/>
      <c r="L188" s="532"/>
      <c r="M188" s="532"/>
      <c r="N188" s="532" t="s">
        <v>892</v>
      </c>
      <c r="O188" s="532" t="s">
        <v>892</v>
      </c>
      <c r="P188" s="532"/>
      <c r="Q188" s="532"/>
      <c r="R188" s="532" t="s">
        <v>892</v>
      </c>
      <c r="S188" s="532" t="s">
        <v>892</v>
      </c>
    </row>
    <row r="189" spans="2:19" x14ac:dyDescent="0.25">
      <c r="B189" s="574"/>
      <c r="C189" s="569"/>
      <c r="D189" s="567"/>
      <c r="E189" s="567"/>
      <c r="F189" s="568"/>
      <c r="G189" s="568"/>
      <c r="H189" s="533"/>
      <c r="I189" s="533"/>
      <c r="J189" s="533"/>
      <c r="K189" s="533"/>
      <c r="L189" s="533"/>
      <c r="M189" s="533"/>
      <c r="N189" s="533"/>
      <c r="O189" s="533"/>
      <c r="P189" s="533"/>
      <c r="Q189" s="533"/>
      <c r="R189" s="533"/>
      <c r="S189" s="533"/>
    </row>
    <row r="190" spans="2:19" x14ac:dyDescent="0.25">
      <c r="B190" s="574"/>
      <c r="C190" s="569"/>
      <c r="D190" s="567"/>
      <c r="E190" s="567"/>
      <c r="F190" s="568"/>
      <c r="G190" s="568"/>
      <c r="H190" s="533"/>
      <c r="I190" s="533"/>
      <c r="J190" s="533"/>
      <c r="K190" s="533"/>
      <c r="L190" s="533"/>
      <c r="M190" s="533"/>
      <c r="N190" s="533"/>
      <c r="O190" s="533"/>
      <c r="P190" s="533"/>
      <c r="Q190" s="533"/>
      <c r="R190" s="533"/>
      <c r="S190" s="533"/>
    </row>
    <row r="191" spans="2:19" x14ac:dyDescent="0.25">
      <c r="B191" s="574"/>
      <c r="C191" s="569"/>
      <c r="D191" s="567"/>
      <c r="E191" s="567"/>
      <c r="F191" s="568"/>
      <c r="G191" s="568"/>
      <c r="H191" s="534"/>
      <c r="I191" s="534"/>
      <c r="J191" s="534"/>
      <c r="K191" s="534"/>
      <c r="L191" s="534"/>
      <c r="M191" s="534"/>
      <c r="N191" s="534"/>
      <c r="O191" s="534"/>
      <c r="P191" s="534"/>
      <c r="Q191" s="534"/>
      <c r="R191" s="534"/>
      <c r="S191" s="534"/>
    </row>
    <row r="192" spans="2:19" x14ac:dyDescent="0.25">
      <c r="B192" s="568">
        <v>5.1100000000000003</v>
      </c>
      <c r="C192" s="536" t="s">
        <v>691</v>
      </c>
      <c r="D192" s="570" t="s">
        <v>162</v>
      </c>
      <c r="E192" s="570" t="s">
        <v>162</v>
      </c>
      <c r="F192" s="568">
        <v>2015</v>
      </c>
      <c r="G192" s="568">
        <v>2016</v>
      </c>
      <c r="H192" s="532"/>
      <c r="I192" s="532"/>
      <c r="J192" s="532"/>
      <c r="K192" s="532"/>
      <c r="L192" s="532"/>
      <c r="M192" s="532"/>
      <c r="N192" s="532" t="s">
        <v>892</v>
      </c>
      <c r="O192" s="532" t="s">
        <v>892</v>
      </c>
      <c r="P192" s="532"/>
      <c r="Q192" s="532"/>
      <c r="R192" s="532" t="s">
        <v>892</v>
      </c>
      <c r="S192" s="532" t="s">
        <v>892</v>
      </c>
    </row>
    <row r="193" spans="2:19" x14ac:dyDescent="0.25">
      <c r="B193" s="568"/>
      <c r="C193" s="536"/>
      <c r="D193" s="570"/>
      <c r="E193" s="570"/>
      <c r="F193" s="568"/>
      <c r="G193" s="568"/>
      <c r="H193" s="533"/>
      <c r="I193" s="533"/>
      <c r="J193" s="533"/>
      <c r="K193" s="533"/>
      <c r="L193" s="533"/>
      <c r="M193" s="533"/>
      <c r="N193" s="533"/>
      <c r="O193" s="533"/>
      <c r="P193" s="533"/>
      <c r="Q193" s="533"/>
      <c r="R193" s="533"/>
      <c r="S193" s="533"/>
    </row>
    <row r="194" spans="2:19" x14ac:dyDescent="0.25">
      <c r="B194" s="568"/>
      <c r="C194" s="536"/>
      <c r="D194" s="570"/>
      <c r="E194" s="570"/>
      <c r="F194" s="568"/>
      <c r="G194" s="568"/>
      <c r="H194" s="533"/>
      <c r="I194" s="533"/>
      <c r="J194" s="533"/>
      <c r="K194" s="533"/>
      <c r="L194" s="533"/>
      <c r="M194" s="533"/>
      <c r="N194" s="533"/>
      <c r="O194" s="533"/>
      <c r="P194" s="533"/>
      <c r="Q194" s="533"/>
      <c r="R194" s="533"/>
      <c r="S194" s="533"/>
    </row>
    <row r="195" spans="2:19" x14ac:dyDescent="0.25">
      <c r="B195" s="568"/>
      <c r="C195" s="536"/>
      <c r="D195" s="570"/>
      <c r="E195" s="570"/>
      <c r="F195" s="568"/>
      <c r="G195" s="568"/>
      <c r="H195" s="534"/>
      <c r="I195" s="534"/>
      <c r="J195" s="534"/>
      <c r="K195" s="534"/>
      <c r="L195" s="534"/>
      <c r="M195" s="534"/>
      <c r="N195" s="534"/>
      <c r="O195" s="534"/>
      <c r="P195" s="534"/>
      <c r="Q195" s="534"/>
      <c r="R195" s="534"/>
      <c r="S195" s="534"/>
    </row>
    <row r="196" spans="2:19" x14ac:dyDescent="0.25">
      <c r="B196" s="568">
        <v>5.12</v>
      </c>
      <c r="C196" s="536" t="s">
        <v>692</v>
      </c>
      <c r="D196" s="567" t="s">
        <v>162</v>
      </c>
      <c r="E196" s="567" t="s">
        <v>162</v>
      </c>
      <c r="F196" s="568">
        <v>2014</v>
      </c>
      <c r="G196" s="568">
        <v>2015</v>
      </c>
      <c r="H196" s="532"/>
      <c r="I196" s="532"/>
      <c r="J196" s="532"/>
      <c r="K196" s="532"/>
      <c r="L196" s="532"/>
      <c r="M196" s="532"/>
      <c r="N196" s="532" t="s">
        <v>892</v>
      </c>
      <c r="O196" s="532" t="s">
        <v>892</v>
      </c>
      <c r="P196" s="532"/>
      <c r="Q196" s="532"/>
      <c r="R196" s="532" t="s">
        <v>892</v>
      </c>
      <c r="S196" s="532" t="s">
        <v>892</v>
      </c>
    </row>
    <row r="197" spans="2:19" x14ac:dyDescent="0.25">
      <c r="B197" s="568"/>
      <c r="C197" s="536"/>
      <c r="D197" s="567"/>
      <c r="E197" s="567"/>
      <c r="F197" s="568"/>
      <c r="G197" s="568"/>
      <c r="H197" s="533"/>
      <c r="I197" s="533"/>
      <c r="J197" s="533"/>
      <c r="K197" s="533"/>
      <c r="L197" s="533"/>
      <c r="M197" s="533"/>
      <c r="N197" s="533"/>
      <c r="O197" s="533"/>
      <c r="P197" s="533"/>
      <c r="Q197" s="533"/>
      <c r="R197" s="533"/>
      <c r="S197" s="533"/>
    </row>
    <row r="198" spans="2:19" x14ac:dyDescent="0.25">
      <c r="B198" s="568"/>
      <c r="C198" s="536"/>
      <c r="D198" s="567"/>
      <c r="E198" s="567"/>
      <c r="F198" s="568"/>
      <c r="G198" s="568"/>
      <c r="H198" s="533"/>
      <c r="I198" s="533"/>
      <c r="J198" s="533"/>
      <c r="K198" s="533"/>
      <c r="L198" s="533"/>
      <c r="M198" s="533"/>
      <c r="N198" s="533"/>
      <c r="O198" s="533"/>
      <c r="P198" s="533"/>
      <c r="Q198" s="533"/>
      <c r="R198" s="533"/>
      <c r="S198" s="533"/>
    </row>
    <row r="199" spans="2:19" x14ac:dyDescent="0.25">
      <c r="B199" s="568"/>
      <c r="C199" s="536"/>
      <c r="D199" s="567"/>
      <c r="E199" s="567"/>
      <c r="F199" s="568"/>
      <c r="G199" s="568"/>
      <c r="H199" s="534"/>
      <c r="I199" s="534"/>
      <c r="J199" s="534"/>
      <c r="K199" s="534"/>
      <c r="L199" s="534"/>
      <c r="M199" s="534"/>
      <c r="N199" s="534"/>
      <c r="O199" s="534"/>
      <c r="P199" s="534"/>
      <c r="Q199" s="534"/>
      <c r="R199" s="534"/>
      <c r="S199" s="534"/>
    </row>
    <row r="200" spans="2:19" x14ac:dyDescent="0.25">
      <c r="B200" s="568">
        <v>5.13</v>
      </c>
      <c r="C200" s="569" t="s">
        <v>693</v>
      </c>
      <c r="D200" s="570" t="s">
        <v>162</v>
      </c>
      <c r="E200" s="570" t="s">
        <v>162</v>
      </c>
      <c r="F200" s="568">
        <v>2015</v>
      </c>
      <c r="G200" s="568">
        <v>2016</v>
      </c>
      <c r="H200" s="532"/>
      <c r="I200" s="532"/>
      <c r="J200" s="532"/>
      <c r="K200" s="532"/>
      <c r="L200" s="532"/>
      <c r="M200" s="532"/>
      <c r="N200" s="532" t="s">
        <v>892</v>
      </c>
      <c r="O200" s="532" t="s">
        <v>892</v>
      </c>
      <c r="P200" s="532"/>
      <c r="Q200" s="532"/>
      <c r="R200" s="532" t="s">
        <v>892</v>
      </c>
      <c r="S200" s="532" t="s">
        <v>892</v>
      </c>
    </row>
    <row r="201" spans="2:19" x14ac:dyDescent="0.25">
      <c r="B201" s="568"/>
      <c r="C201" s="569"/>
      <c r="D201" s="570"/>
      <c r="E201" s="570"/>
      <c r="F201" s="568"/>
      <c r="G201" s="568"/>
      <c r="H201" s="533"/>
      <c r="I201" s="533"/>
      <c r="J201" s="533"/>
      <c r="K201" s="533"/>
      <c r="L201" s="533"/>
      <c r="M201" s="533"/>
      <c r="N201" s="533"/>
      <c r="O201" s="533"/>
      <c r="P201" s="533"/>
      <c r="Q201" s="533"/>
      <c r="R201" s="533"/>
      <c r="S201" s="533"/>
    </row>
    <row r="202" spans="2:19" x14ac:dyDescent="0.25">
      <c r="B202" s="568"/>
      <c r="C202" s="569"/>
      <c r="D202" s="570"/>
      <c r="E202" s="570"/>
      <c r="F202" s="568"/>
      <c r="G202" s="568"/>
      <c r="H202" s="533"/>
      <c r="I202" s="533"/>
      <c r="J202" s="533"/>
      <c r="K202" s="533"/>
      <c r="L202" s="533"/>
      <c r="M202" s="533"/>
      <c r="N202" s="533"/>
      <c r="O202" s="533"/>
      <c r="P202" s="533"/>
      <c r="Q202" s="533"/>
      <c r="R202" s="533"/>
      <c r="S202" s="533"/>
    </row>
    <row r="203" spans="2:19" x14ac:dyDescent="0.25">
      <c r="B203" s="568"/>
      <c r="C203" s="569"/>
      <c r="D203" s="570"/>
      <c r="E203" s="570"/>
      <c r="F203" s="568"/>
      <c r="G203" s="568"/>
      <c r="H203" s="534"/>
      <c r="I203" s="534"/>
      <c r="J203" s="534"/>
      <c r="K203" s="534"/>
      <c r="L203" s="534"/>
      <c r="M203" s="534"/>
      <c r="N203" s="534"/>
      <c r="O203" s="534"/>
      <c r="P203" s="534"/>
      <c r="Q203" s="534"/>
      <c r="R203" s="534"/>
      <c r="S203" s="534"/>
    </row>
    <row r="204" spans="2:19" x14ac:dyDescent="0.25">
      <c r="B204" s="568">
        <v>5.14</v>
      </c>
      <c r="C204" s="569" t="s">
        <v>694</v>
      </c>
      <c r="D204" s="567" t="s">
        <v>162</v>
      </c>
      <c r="E204" s="567" t="s">
        <v>162</v>
      </c>
      <c r="F204" s="568">
        <v>2015</v>
      </c>
      <c r="G204" s="568">
        <v>2015</v>
      </c>
      <c r="H204" s="532"/>
      <c r="I204" s="532"/>
      <c r="J204" s="532"/>
      <c r="K204" s="532"/>
      <c r="L204" s="532"/>
      <c r="M204" s="532"/>
      <c r="N204" s="532" t="s">
        <v>892</v>
      </c>
      <c r="O204" s="532" t="s">
        <v>892</v>
      </c>
      <c r="P204" s="532"/>
      <c r="Q204" s="532"/>
      <c r="R204" s="532"/>
      <c r="S204" s="532"/>
    </row>
    <row r="205" spans="2:19" x14ac:dyDescent="0.25">
      <c r="B205" s="568"/>
      <c r="C205" s="569"/>
      <c r="D205" s="567"/>
      <c r="E205" s="567"/>
      <c r="F205" s="568"/>
      <c r="G205" s="568"/>
      <c r="H205" s="533"/>
      <c r="I205" s="533"/>
      <c r="J205" s="533"/>
      <c r="K205" s="533"/>
      <c r="L205" s="533"/>
      <c r="M205" s="533"/>
      <c r="N205" s="533"/>
      <c r="O205" s="533"/>
      <c r="P205" s="533"/>
      <c r="Q205" s="533"/>
      <c r="R205" s="533"/>
      <c r="S205" s="533"/>
    </row>
    <row r="206" spans="2:19" x14ac:dyDescent="0.25">
      <c r="B206" s="568"/>
      <c r="C206" s="569"/>
      <c r="D206" s="567"/>
      <c r="E206" s="567"/>
      <c r="F206" s="568"/>
      <c r="G206" s="568"/>
      <c r="H206" s="533"/>
      <c r="I206" s="533"/>
      <c r="J206" s="533"/>
      <c r="K206" s="533"/>
      <c r="L206" s="533"/>
      <c r="M206" s="533"/>
      <c r="N206" s="533"/>
      <c r="O206" s="533"/>
      <c r="P206" s="533"/>
      <c r="Q206" s="533"/>
      <c r="R206" s="533"/>
      <c r="S206" s="533"/>
    </row>
    <row r="207" spans="2:19" x14ac:dyDescent="0.25">
      <c r="B207" s="568"/>
      <c r="C207" s="569"/>
      <c r="D207" s="567"/>
      <c r="E207" s="567"/>
      <c r="F207" s="568"/>
      <c r="G207" s="568"/>
      <c r="H207" s="534"/>
      <c r="I207" s="534"/>
      <c r="J207" s="534"/>
      <c r="K207" s="534"/>
      <c r="L207" s="534"/>
      <c r="M207" s="534"/>
      <c r="N207" s="534"/>
      <c r="O207" s="534"/>
      <c r="P207" s="534"/>
      <c r="Q207" s="534"/>
      <c r="R207" s="534"/>
      <c r="S207" s="534"/>
    </row>
    <row r="208" spans="2:19" x14ac:dyDescent="0.25">
      <c r="B208" s="568">
        <v>5.15</v>
      </c>
      <c r="C208" s="578" t="s">
        <v>695</v>
      </c>
      <c r="D208" s="570" t="s">
        <v>162</v>
      </c>
      <c r="E208" s="570" t="s">
        <v>162</v>
      </c>
      <c r="F208" s="568">
        <v>2015</v>
      </c>
      <c r="G208" s="568">
        <v>2015</v>
      </c>
      <c r="H208" s="532"/>
      <c r="I208" s="532"/>
      <c r="J208" s="532"/>
      <c r="K208" s="532"/>
      <c r="L208" s="532"/>
      <c r="M208" s="532"/>
      <c r="N208" s="532" t="s">
        <v>892</v>
      </c>
      <c r="O208" s="532" t="s">
        <v>892</v>
      </c>
      <c r="P208" s="532"/>
      <c r="Q208" s="532"/>
      <c r="R208" s="532"/>
      <c r="S208" s="532"/>
    </row>
    <row r="209" spans="2:19" x14ac:dyDescent="0.25">
      <c r="B209" s="568"/>
      <c r="C209" s="579"/>
      <c r="D209" s="570"/>
      <c r="E209" s="570"/>
      <c r="F209" s="568"/>
      <c r="G209" s="568"/>
      <c r="H209" s="533"/>
      <c r="I209" s="533"/>
      <c r="J209" s="533"/>
      <c r="K209" s="533"/>
      <c r="L209" s="533"/>
      <c r="M209" s="533"/>
      <c r="N209" s="533"/>
      <c r="O209" s="533"/>
      <c r="P209" s="533"/>
      <c r="Q209" s="533"/>
      <c r="R209" s="533"/>
      <c r="S209" s="533"/>
    </row>
    <row r="210" spans="2:19" x14ac:dyDescent="0.25">
      <c r="B210" s="568"/>
      <c r="C210" s="579"/>
      <c r="D210" s="570"/>
      <c r="E210" s="570"/>
      <c r="F210" s="568"/>
      <c r="G210" s="568"/>
      <c r="H210" s="533"/>
      <c r="I210" s="533"/>
      <c r="J210" s="533"/>
      <c r="K210" s="533"/>
      <c r="L210" s="533"/>
      <c r="M210" s="533"/>
      <c r="N210" s="533"/>
      <c r="O210" s="533"/>
      <c r="P210" s="533"/>
      <c r="Q210" s="533"/>
      <c r="R210" s="533"/>
      <c r="S210" s="533"/>
    </row>
    <row r="211" spans="2:19" ht="21.75" customHeight="1" x14ac:dyDescent="0.25">
      <c r="B211" s="568"/>
      <c r="C211" s="580"/>
      <c r="D211" s="570"/>
      <c r="E211" s="570"/>
      <c r="F211" s="568"/>
      <c r="G211" s="568"/>
      <c r="H211" s="534"/>
      <c r="I211" s="534"/>
      <c r="J211" s="534"/>
      <c r="K211" s="534"/>
      <c r="L211" s="534"/>
      <c r="M211" s="534"/>
      <c r="N211" s="534"/>
      <c r="O211" s="534"/>
      <c r="P211" s="534"/>
      <c r="Q211" s="534"/>
      <c r="R211" s="534"/>
      <c r="S211" s="534"/>
    </row>
    <row r="212" spans="2:19" x14ac:dyDescent="0.25">
      <c r="B212" s="568">
        <v>5.16</v>
      </c>
      <c r="C212" s="569" t="s">
        <v>696</v>
      </c>
      <c r="D212" s="567" t="s">
        <v>162</v>
      </c>
      <c r="E212" s="567" t="s">
        <v>162</v>
      </c>
      <c r="F212" s="568">
        <v>2015</v>
      </c>
      <c r="G212" s="568">
        <v>2015</v>
      </c>
      <c r="H212" s="532"/>
      <c r="I212" s="532"/>
      <c r="J212" s="532"/>
      <c r="K212" s="532"/>
      <c r="L212" s="532"/>
      <c r="M212" s="532"/>
      <c r="N212" s="532" t="s">
        <v>892</v>
      </c>
      <c r="O212" s="532" t="s">
        <v>892</v>
      </c>
      <c r="P212" s="532"/>
      <c r="Q212" s="532"/>
      <c r="R212" s="532"/>
      <c r="S212" s="532"/>
    </row>
    <row r="213" spans="2:19" x14ac:dyDescent="0.25">
      <c r="B213" s="568"/>
      <c r="C213" s="569"/>
      <c r="D213" s="567"/>
      <c r="E213" s="567"/>
      <c r="F213" s="568"/>
      <c r="G213" s="568"/>
      <c r="H213" s="533"/>
      <c r="I213" s="533"/>
      <c r="J213" s="533"/>
      <c r="K213" s="533"/>
      <c r="L213" s="533"/>
      <c r="M213" s="533"/>
      <c r="N213" s="533"/>
      <c r="O213" s="533"/>
      <c r="P213" s="533"/>
      <c r="Q213" s="533"/>
      <c r="R213" s="533"/>
      <c r="S213" s="533"/>
    </row>
    <row r="214" spans="2:19" x14ac:dyDescent="0.25">
      <c r="B214" s="568"/>
      <c r="C214" s="569"/>
      <c r="D214" s="567"/>
      <c r="E214" s="567"/>
      <c r="F214" s="568"/>
      <c r="G214" s="568"/>
      <c r="H214" s="533"/>
      <c r="I214" s="533"/>
      <c r="J214" s="533"/>
      <c r="K214" s="533"/>
      <c r="L214" s="533"/>
      <c r="M214" s="533"/>
      <c r="N214" s="533"/>
      <c r="O214" s="533"/>
      <c r="P214" s="533"/>
      <c r="Q214" s="533"/>
      <c r="R214" s="533"/>
      <c r="S214" s="533"/>
    </row>
    <row r="215" spans="2:19" x14ac:dyDescent="0.25">
      <c r="B215" s="568"/>
      <c r="C215" s="569"/>
      <c r="D215" s="567"/>
      <c r="E215" s="567"/>
      <c r="F215" s="568"/>
      <c r="G215" s="568"/>
      <c r="H215" s="534"/>
      <c r="I215" s="534"/>
      <c r="J215" s="534"/>
      <c r="K215" s="534"/>
      <c r="L215" s="534"/>
      <c r="M215" s="534"/>
      <c r="N215" s="534"/>
      <c r="O215" s="534"/>
      <c r="P215" s="534"/>
      <c r="Q215" s="534"/>
      <c r="R215" s="534"/>
      <c r="S215" s="534"/>
    </row>
    <row r="216" spans="2:19" x14ac:dyDescent="0.25">
      <c r="B216" s="568">
        <v>5.17</v>
      </c>
      <c r="C216" s="569" t="s">
        <v>697</v>
      </c>
      <c r="D216" s="570" t="s">
        <v>162</v>
      </c>
      <c r="E216" s="570" t="s">
        <v>162</v>
      </c>
      <c r="F216" s="568">
        <v>2015</v>
      </c>
      <c r="G216" s="568">
        <v>2015</v>
      </c>
      <c r="H216" s="532"/>
      <c r="I216" s="532"/>
      <c r="J216" s="532"/>
      <c r="K216" s="532"/>
      <c r="L216" s="532"/>
      <c r="M216" s="532"/>
      <c r="N216" s="532" t="s">
        <v>892</v>
      </c>
      <c r="O216" s="532" t="s">
        <v>892</v>
      </c>
      <c r="P216" s="532"/>
      <c r="Q216" s="532"/>
      <c r="R216" s="532"/>
      <c r="S216" s="532"/>
    </row>
    <row r="217" spans="2:19" x14ac:dyDescent="0.25">
      <c r="B217" s="568"/>
      <c r="C217" s="569"/>
      <c r="D217" s="570"/>
      <c r="E217" s="570"/>
      <c r="F217" s="568"/>
      <c r="G217" s="568"/>
      <c r="H217" s="533"/>
      <c r="I217" s="533"/>
      <c r="J217" s="533"/>
      <c r="K217" s="533"/>
      <c r="L217" s="533"/>
      <c r="M217" s="533"/>
      <c r="N217" s="533"/>
      <c r="O217" s="533"/>
      <c r="P217" s="533"/>
      <c r="Q217" s="533"/>
      <c r="R217" s="533"/>
      <c r="S217" s="533"/>
    </row>
    <row r="218" spans="2:19" x14ac:dyDescent="0.25">
      <c r="B218" s="568"/>
      <c r="C218" s="569"/>
      <c r="D218" s="570"/>
      <c r="E218" s="570"/>
      <c r="F218" s="568"/>
      <c r="G218" s="568"/>
      <c r="H218" s="533"/>
      <c r="I218" s="533"/>
      <c r="J218" s="533"/>
      <c r="K218" s="533"/>
      <c r="L218" s="533"/>
      <c r="M218" s="533"/>
      <c r="N218" s="533"/>
      <c r="O218" s="533"/>
      <c r="P218" s="533"/>
      <c r="Q218" s="533"/>
      <c r="R218" s="533"/>
      <c r="S218" s="533"/>
    </row>
    <row r="219" spans="2:19" x14ac:dyDescent="0.25">
      <c r="B219" s="568"/>
      <c r="C219" s="569"/>
      <c r="D219" s="570"/>
      <c r="E219" s="570"/>
      <c r="F219" s="568"/>
      <c r="G219" s="568"/>
      <c r="H219" s="534"/>
      <c r="I219" s="534"/>
      <c r="J219" s="534"/>
      <c r="K219" s="534"/>
      <c r="L219" s="534"/>
      <c r="M219" s="534"/>
      <c r="N219" s="534"/>
      <c r="O219" s="534"/>
      <c r="P219" s="534"/>
      <c r="Q219" s="534"/>
      <c r="R219" s="534"/>
      <c r="S219" s="534"/>
    </row>
    <row r="220" spans="2:19" x14ac:dyDescent="0.25">
      <c r="B220" s="568">
        <v>5.18</v>
      </c>
      <c r="C220" s="569" t="s">
        <v>698</v>
      </c>
      <c r="D220" s="567" t="s">
        <v>162</v>
      </c>
      <c r="E220" s="567" t="s">
        <v>162</v>
      </c>
      <c r="F220" s="568">
        <v>2016</v>
      </c>
      <c r="G220" s="568">
        <v>2016</v>
      </c>
      <c r="H220" s="532"/>
      <c r="I220" s="532"/>
      <c r="J220" s="532"/>
      <c r="K220" s="532"/>
      <c r="L220" s="532"/>
      <c r="M220" s="532"/>
      <c r="N220" s="532"/>
      <c r="O220" s="532"/>
      <c r="P220" s="532" t="s">
        <v>892</v>
      </c>
      <c r="Q220" s="532" t="s">
        <v>892</v>
      </c>
      <c r="R220" s="532" t="s">
        <v>892</v>
      </c>
      <c r="S220" s="532" t="s">
        <v>892</v>
      </c>
    </row>
    <row r="221" spans="2:19" x14ac:dyDescent="0.25">
      <c r="B221" s="568"/>
      <c r="C221" s="569"/>
      <c r="D221" s="567"/>
      <c r="E221" s="567"/>
      <c r="F221" s="568"/>
      <c r="G221" s="568"/>
      <c r="H221" s="533"/>
      <c r="I221" s="533"/>
      <c r="J221" s="533"/>
      <c r="K221" s="533"/>
      <c r="L221" s="533"/>
      <c r="M221" s="533"/>
      <c r="N221" s="533"/>
      <c r="O221" s="533"/>
      <c r="P221" s="533"/>
      <c r="Q221" s="533"/>
      <c r="R221" s="533"/>
      <c r="S221" s="533"/>
    </row>
    <row r="222" spans="2:19" x14ac:dyDescent="0.25">
      <c r="B222" s="568"/>
      <c r="C222" s="569"/>
      <c r="D222" s="567"/>
      <c r="E222" s="567"/>
      <c r="F222" s="568"/>
      <c r="G222" s="568"/>
      <c r="H222" s="533"/>
      <c r="I222" s="533"/>
      <c r="J222" s="533"/>
      <c r="K222" s="533"/>
      <c r="L222" s="533"/>
      <c r="M222" s="533"/>
      <c r="N222" s="533"/>
      <c r="O222" s="533"/>
      <c r="P222" s="533"/>
      <c r="Q222" s="533"/>
      <c r="R222" s="533"/>
      <c r="S222" s="533"/>
    </row>
    <row r="223" spans="2:19" x14ac:dyDescent="0.25">
      <c r="B223" s="568"/>
      <c r="C223" s="569"/>
      <c r="D223" s="567"/>
      <c r="E223" s="567"/>
      <c r="F223" s="568"/>
      <c r="G223" s="568"/>
      <c r="H223" s="534"/>
      <c r="I223" s="534"/>
      <c r="J223" s="534"/>
      <c r="K223" s="534"/>
      <c r="L223" s="534"/>
      <c r="M223" s="534"/>
      <c r="N223" s="534"/>
      <c r="O223" s="534"/>
      <c r="P223" s="534"/>
      <c r="Q223" s="534"/>
      <c r="R223" s="534"/>
      <c r="S223" s="534"/>
    </row>
    <row r="224" spans="2:19" x14ac:dyDescent="0.25">
      <c r="B224" s="568">
        <v>5.19</v>
      </c>
      <c r="C224" s="569" t="s">
        <v>699</v>
      </c>
      <c r="D224" s="570" t="s">
        <v>162</v>
      </c>
      <c r="E224" s="570" t="s">
        <v>162</v>
      </c>
      <c r="F224" s="568">
        <v>2016</v>
      </c>
      <c r="G224" s="568">
        <v>2016</v>
      </c>
      <c r="H224" s="532"/>
      <c r="I224" s="532"/>
      <c r="J224" s="532"/>
      <c r="K224" s="532"/>
      <c r="L224" s="532"/>
      <c r="M224" s="532"/>
      <c r="N224" s="532"/>
      <c r="O224" s="532"/>
      <c r="P224" s="532"/>
      <c r="Q224" s="532"/>
      <c r="R224" s="532" t="s">
        <v>892</v>
      </c>
      <c r="S224" s="532" t="s">
        <v>892</v>
      </c>
    </row>
    <row r="225" spans="2:19" x14ac:dyDescent="0.25">
      <c r="B225" s="568"/>
      <c r="C225" s="569"/>
      <c r="D225" s="570"/>
      <c r="E225" s="570"/>
      <c r="F225" s="568"/>
      <c r="G225" s="568"/>
      <c r="H225" s="533"/>
      <c r="I225" s="533"/>
      <c r="J225" s="533"/>
      <c r="K225" s="533"/>
      <c r="L225" s="533"/>
      <c r="M225" s="533"/>
      <c r="N225" s="533"/>
      <c r="O225" s="533"/>
      <c r="P225" s="533"/>
      <c r="Q225" s="533"/>
      <c r="R225" s="533"/>
      <c r="S225" s="533"/>
    </row>
    <row r="226" spans="2:19" x14ac:dyDescent="0.25">
      <c r="B226" s="568"/>
      <c r="C226" s="569"/>
      <c r="D226" s="570"/>
      <c r="E226" s="570"/>
      <c r="F226" s="568"/>
      <c r="G226" s="568"/>
      <c r="H226" s="533"/>
      <c r="I226" s="533"/>
      <c r="J226" s="533"/>
      <c r="K226" s="533"/>
      <c r="L226" s="533"/>
      <c r="M226" s="533"/>
      <c r="N226" s="533"/>
      <c r="O226" s="533"/>
      <c r="P226" s="533"/>
      <c r="Q226" s="533"/>
      <c r="R226" s="533"/>
      <c r="S226" s="533"/>
    </row>
    <row r="227" spans="2:19" ht="47.25" customHeight="1" x14ac:dyDescent="0.25">
      <c r="B227" s="568"/>
      <c r="C227" s="569"/>
      <c r="D227" s="570"/>
      <c r="E227" s="570"/>
      <c r="F227" s="568"/>
      <c r="G227" s="568"/>
      <c r="H227" s="534"/>
      <c r="I227" s="534"/>
      <c r="J227" s="534"/>
      <c r="K227" s="534"/>
      <c r="L227" s="534"/>
      <c r="M227" s="534"/>
      <c r="N227" s="534"/>
      <c r="O227" s="534"/>
      <c r="P227" s="534"/>
      <c r="Q227" s="534"/>
      <c r="R227" s="534"/>
      <c r="S227" s="534"/>
    </row>
    <row r="228" spans="2:19" x14ac:dyDescent="0.25">
      <c r="B228" s="574">
        <v>5.2</v>
      </c>
      <c r="C228" s="569" t="s">
        <v>700</v>
      </c>
      <c r="D228" s="567" t="s">
        <v>162</v>
      </c>
      <c r="E228" s="567" t="s">
        <v>162</v>
      </c>
      <c r="F228" s="568">
        <v>2016</v>
      </c>
      <c r="G228" s="568">
        <v>2016</v>
      </c>
      <c r="H228" s="532"/>
      <c r="I228" s="532"/>
      <c r="J228" s="532"/>
      <c r="K228" s="532"/>
      <c r="L228" s="532"/>
      <c r="M228" s="532"/>
      <c r="N228" s="532"/>
      <c r="O228" s="532"/>
      <c r="P228" s="532"/>
      <c r="Q228" s="532"/>
      <c r="R228" s="532" t="s">
        <v>892</v>
      </c>
      <c r="S228" s="532" t="s">
        <v>892</v>
      </c>
    </row>
    <row r="229" spans="2:19" x14ac:dyDescent="0.25">
      <c r="B229" s="574"/>
      <c r="C229" s="569"/>
      <c r="D229" s="567"/>
      <c r="E229" s="567"/>
      <c r="F229" s="568"/>
      <c r="G229" s="568"/>
      <c r="H229" s="533"/>
      <c r="I229" s="533"/>
      <c r="J229" s="533"/>
      <c r="K229" s="533"/>
      <c r="L229" s="533"/>
      <c r="M229" s="533"/>
      <c r="N229" s="533"/>
      <c r="O229" s="533"/>
      <c r="P229" s="533"/>
      <c r="Q229" s="533"/>
      <c r="R229" s="533"/>
      <c r="S229" s="533"/>
    </row>
    <row r="230" spans="2:19" x14ac:dyDescent="0.25">
      <c r="B230" s="574"/>
      <c r="C230" s="569"/>
      <c r="D230" s="567"/>
      <c r="E230" s="567"/>
      <c r="F230" s="568"/>
      <c r="G230" s="568"/>
      <c r="H230" s="533"/>
      <c r="I230" s="533"/>
      <c r="J230" s="533"/>
      <c r="K230" s="533"/>
      <c r="L230" s="533"/>
      <c r="M230" s="533"/>
      <c r="N230" s="533"/>
      <c r="O230" s="533"/>
      <c r="P230" s="533"/>
      <c r="Q230" s="533"/>
      <c r="R230" s="533"/>
      <c r="S230" s="533"/>
    </row>
    <row r="231" spans="2:19" ht="36" customHeight="1" x14ac:dyDescent="0.25">
      <c r="B231" s="574"/>
      <c r="C231" s="569"/>
      <c r="D231" s="567"/>
      <c r="E231" s="567"/>
      <c r="F231" s="568"/>
      <c r="G231" s="568"/>
      <c r="H231" s="534"/>
      <c r="I231" s="534"/>
      <c r="J231" s="534"/>
      <c r="K231" s="534"/>
      <c r="L231" s="534"/>
      <c r="M231" s="534"/>
      <c r="N231" s="534"/>
      <c r="O231" s="534"/>
      <c r="P231" s="534"/>
      <c r="Q231" s="534"/>
      <c r="R231" s="534"/>
      <c r="S231" s="534"/>
    </row>
    <row r="232" spans="2:19" x14ac:dyDescent="0.25">
      <c r="B232" s="568">
        <v>5.21</v>
      </c>
      <c r="C232" s="569" t="s">
        <v>701</v>
      </c>
      <c r="D232" s="570" t="s">
        <v>162</v>
      </c>
      <c r="E232" s="570" t="s">
        <v>162</v>
      </c>
      <c r="F232" s="568">
        <v>2016</v>
      </c>
      <c r="G232" s="568">
        <v>2016</v>
      </c>
      <c r="H232" s="532"/>
      <c r="I232" s="532"/>
      <c r="J232" s="532"/>
      <c r="K232" s="532"/>
      <c r="L232" s="532"/>
      <c r="M232" s="532"/>
      <c r="N232" s="532"/>
      <c r="O232" s="532"/>
      <c r="P232" s="532"/>
      <c r="Q232" s="532"/>
      <c r="R232" s="532" t="s">
        <v>892</v>
      </c>
      <c r="S232" s="532" t="s">
        <v>892</v>
      </c>
    </row>
    <row r="233" spans="2:19" x14ac:dyDescent="0.25">
      <c r="B233" s="568"/>
      <c r="C233" s="569"/>
      <c r="D233" s="570"/>
      <c r="E233" s="570"/>
      <c r="F233" s="568"/>
      <c r="G233" s="568"/>
      <c r="H233" s="533"/>
      <c r="I233" s="533"/>
      <c r="J233" s="533"/>
      <c r="K233" s="533"/>
      <c r="L233" s="533"/>
      <c r="M233" s="533"/>
      <c r="N233" s="533"/>
      <c r="O233" s="533"/>
      <c r="P233" s="533"/>
      <c r="Q233" s="533"/>
      <c r="R233" s="533"/>
      <c r="S233" s="533"/>
    </row>
    <row r="234" spans="2:19" x14ac:dyDescent="0.25">
      <c r="B234" s="568"/>
      <c r="C234" s="569"/>
      <c r="D234" s="570"/>
      <c r="E234" s="570"/>
      <c r="F234" s="568"/>
      <c r="G234" s="568"/>
      <c r="H234" s="533"/>
      <c r="I234" s="533"/>
      <c r="J234" s="533"/>
      <c r="K234" s="533"/>
      <c r="L234" s="533"/>
      <c r="M234" s="533"/>
      <c r="N234" s="533"/>
      <c r="O234" s="533"/>
      <c r="P234" s="533"/>
      <c r="Q234" s="533"/>
      <c r="R234" s="533"/>
      <c r="S234" s="533"/>
    </row>
    <row r="235" spans="2:19" ht="33.75" customHeight="1" x14ac:dyDescent="0.25">
      <c r="B235" s="568"/>
      <c r="C235" s="569"/>
      <c r="D235" s="570"/>
      <c r="E235" s="570"/>
      <c r="F235" s="568"/>
      <c r="G235" s="568"/>
      <c r="H235" s="534"/>
      <c r="I235" s="534"/>
      <c r="J235" s="534"/>
      <c r="K235" s="534"/>
      <c r="L235" s="534"/>
      <c r="M235" s="534"/>
      <c r="N235" s="534"/>
      <c r="O235" s="534"/>
      <c r="P235" s="534"/>
      <c r="Q235" s="534"/>
      <c r="R235" s="534"/>
      <c r="S235" s="534"/>
    </row>
    <row r="236" spans="2:19" x14ac:dyDescent="0.25">
      <c r="B236" s="568">
        <v>5.22</v>
      </c>
      <c r="C236" s="536" t="s">
        <v>702</v>
      </c>
      <c r="D236" s="567" t="s">
        <v>162</v>
      </c>
      <c r="E236" s="567" t="s">
        <v>162</v>
      </c>
      <c r="F236" s="568">
        <v>2016</v>
      </c>
      <c r="G236" s="568">
        <v>2016</v>
      </c>
      <c r="H236" s="532"/>
      <c r="I236" s="532"/>
      <c r="J236" s="532"/>
      <c r="K236" s="532"/>
      <c r="L236" s="532"/>
      <c r="M236" s="532"/>
      <c r="N236" s="532"/>
      <c r="O236" s="532"/>
      <c r="P236" s="532"/>
      <c r="Q236" s="532"/>
      <c r="R236" s="532" t="s">
        <v>892</v>
      </c>
      <c r="S236" s="532" t="s">
        <v>892</v>
      </c>
    </row>
    <row r="237" spans="2:19" x14ac:dyDescent="0.25">
      <c r="B237" s="568"/>
      <c r="C237" s="536"/>
      <c r="D237" s="567"/>
      <c r="E237" s="567"/>
      <c r="F237" s="568"/>
      <c r="G237" s="568"/>
      <c r="H237" s="533"/>
      <c r="I237" s="533"/>
      <c r="J237" s="533"/>
      <c r="K237" s="533"/>
      <c r="L237" s="533"/>
      <c r="M237" s="533"/>
      <c r="N237" s="533"/>
      <c r="O237" s="533"/>
      <c r="P237" s="533"/>
      <c r="Q237" s="533"/>
      <c r="R237" s="533"/>
      <c r="S237" s="533"/>
    </row>
    <row r="238" spans="2:19" x14ac:dyDescent="0.25">
      <c r="B238" s="568"/>
      <c r="C238" s="536"/>
      <c r="D238" s="567"/>
      <c r="E238" s="567"/>
      <c r="F238" s="568"/>
      <c r="G238" s="568"/>
      <c r="H238" s="533"/>
      <c r="I238" s="533"/>
      <c r="J238" s="533"/>
      <c r="K238" s="533"/>
      <c r="L238" s="533"/>
      <c r="M238" s="533"/>
      <c r="N238" s="533"/>
      <c r="O238" s="533"/>
      <c r="P238" s="533"/>
      <c r="Q238" s="533"/>
      <c r="R238" s="533"/>
      <c r="S238" s="533"/>
    </row>
    <row r="239" spans="2:19" x14ac:dyDescent="0.25">
      <c r="B239" s="568"/>
      <c r="C239" s="536"/>
      <c r="D239" s="567"/>
      <c r="E239" s="567"/>
      <c r="F239" s="568"/>
      <c r="G239" s="568"/>
      <c r="H239" s="534"/>
      <c r="I239" s="534"/>
      <c r="J239" s="534"/>
      <c r="K239" s="534"/>
      <c r="L239" s="534"/>
      <c r="M239" s="534"/>
      <c r="N239" s="534"/>
      <c r="O239" s="534"/>
      <c r="P239" s="534"/>
      <c r="Q239" s="534"/>
      <c r="R239" s="534"/>
      <c r="S239" s="534"/>
    </row>
    <row r="240" spans="2:19" x14ac:dyDescent="0.25">
      <c r="B240" s="568">
        <v>5.23</v>
      </c>
      <c r="C240" s="536" t="s">
        <v>703</v>
      </c>
      <c r="D240" s="570" t="s">
        <v>162</v>
      </c>
      <c r="E240" s="570" t="s">
        <v>162</v>
      </c>
      <c r="F240" s="568">
        <v>2016</v>
      </c>
      <c r="G240" s="568">
        <v>2016</v>
      </c>
      <c r="H240" s="532"/>
      <c r="I240" s="532"/>
      <c r="J240" s="532"/>
      <c r="K240" s="532"/>
      <c r="L240" s="532"/>
      <c r="M240" s="532"/>
      <c r="N240" s="532"/>
      <c r="O240" s="532"/>
      <c r="P240" s="532"/>
      <c r="Q240" s="532"/>
      <c r="R240" s="532" t="s">
        <v>892</v>
      </c>
      <c r="S240" s="532" t="s">
        <v>892</v>
      </c>
    </row>
    <row r="241" spans="2:19" x14ac:dyDescent="0.25">
      <c r="B241" s="568"/>
      <c r="C241" s="536"/>
      <c r="D241" s="570"/>
      <c r="E241" s="570"/>
      <c r="F241" s="568"/>
      <c r="G241" s="568"/>
      <c r="H241" s="533"/>
      <c r="I241" s="533"/>
      <c r="J241" s="533"/>
      <c r="K241" s="533"/>
      <c r="L241" s="533"/>
      <c r="M241" s="533"/>
      <c r="N241" s="533"/>
      <c r="O241" s="533"/>
      <c r="P241" s="533"/>
      <c r="Q241" s="533"/>
      <c r="R241" s="533"/>
      <c r="S241" s="533"/>
    </row>
    <row r="242" spans="2:19" x14ac:dyDescent="0.25">
      <c r="B242" s="568"/>
      <c r="C242" s="536"/>
      <c r="D242" s="570"/>
      <c r="E242" s="570"/>
      <c r="F242" s="568"/>
      <c r="G242" s="568"/>
      <c r="H242" s="533"/>
      <c r="I242" s="533"/>
      <c r="J242" s="533"/>
      <c r="K242" s="533"/>
      <c r="L242" s="533"/>
      <c r="M242" s="533"/>
      <c r="N242" s="533"/>
      <c r="O242" s="533"/>
      <c r="P242" s="533"/>
      <c r="Q242" s="533"/>
      <c r="R242" s="533"/>
      <c r="S242" s="533"/>
    </row>
    <row r="243" spans="2:19" x14ac:dyDescent="0.25">
      <c r="B243" s="568"/>
      <c r="C243" s="536"/>
      <c r="D243" s="570"/>
      <c r="E243" s="570"/>
      <c r="F243" s="568"/>
      <c r="G243" s="568"/>
      <c r="H243" s="534"/>
      <c r="I243" s="534"/>
      <c r="J243" s="534"/>
      <c r="K243" s="534"/>
      <c r="L243" s="534"/>
      <c r="M243" s="534"/>
      <c r="N243" s="534"/>
      <c r="O243" s="534"/>
      <c r="P243" s="534"/>
      <c r="Q243" s="534"/>
      <c r="R243" s="534"/>
      <c r="S243" s="534"/>
    </row>
    <row r="244" spans="2:19" x14ac:dyDescent="0.25">
      <c r="B244" s="568">
        <v>5.24</v>
      </c>
      <c r="C244" s="536" t="s">
        <v>704</v>
      </c>
      <c r="D244" s="567" t="s">
        <v>162</v>
      </c>
      <c r="E244" s="567" t="s">
        <v>162</v>
      </c>
      <c r="F244" s="568">
        <v>2016</v>
      </c>
      <c r="G244" s="568">
        <v>2016</v>
      </c>
      <c r="H244" s="532"/>
      <c r="I244" s="532"/>
      <c r="J244" s="532"/>
      <c r="K244" s="532"/>
      <c r="L244" s="532"/>
      <c r="M244" s="532"/>
      <c r="N244" s="532"/>
      <c r="O244" s="532"/>
      <c r="P244" s="532"/>
      <c r="Q244" s="532"/>
      <c r="R244" s="532" t="s">
        <v>892</v>
      </c>
      <c r="S244" s="532" t="s">
        <v>892</v>
      </c>
    </row>
    <row r="245" spans="2:19" x14ac:dyDescent="0.25">
      <c r="B245" s="568"/>
      <c r="C245" s="536"/>
      <c r="D245" s="567"/>
      <c r="E245" s="567"/>
      <c r="F245" s="568"/>
      <c r="G245" s="568"/>
      <c r="H245" s="533"/>
      <c r="I245" s="533"/>
      <c r="J245" s="533"/>
      <c r="K245" s="533"/>
      <c r="L245" s="533"/>
      <c r="M245" s="533"/>
      <c r="N245" s="533"/>
      <c r="O245" s="533"/>
      <c r="P245" s="533"/>
      <c r="Q245" s="533"/>
      <c r="R245" s="533"/>
      <c r="S245" s="533"/>
    </row>
    <row r="246" spans="2:19" x14ac:dyDescent="0.25">
      <c r="B246" s="568"/>
      <c r="C246" s="536"/>
      <c r="D246" s="567"/>
      <c r="E246" s="567"/>
      <c r="F246" s="568"/>
      <c r="G246" s="568"/>
      <c r="H246" s="533"/>
      <c r="I246" s="533"/>
      <c r="J246" s="533"/>
      <c r="K246" s="533"/>
      <c r="L246" s="533"/>
      <c r="M246" s="533"/>
      <c r="N246" s="533"/>
      <c r="O246" s="533"/>
      <c r="P246" s="533"/>
      <c r="Q246" s="533"/>
      <c r="R246" s="533"/>
      <c r="S246" s="533"/>
    </row>
    <row r="247" spans="2:19" x14ac:dyDescent="0.25">
      <c r="B247" s="568"/>
      <c r="C247" s="536"/>
      <c r="D247" s="567"/>
      <c r="E247" s="567"/>
      <c r="F247" s="568"/>
      <c r="G247" s="568"/>
      <c r="H247" s="534"/>
      <c r="I247" s="534"/>
      <c r="J247" s="534"/>
      <c r="K247" s="534"/>
      <c r="L247" s="534"/>
      <c r="M247" s="534"/>
      <c r="N247" s="534"/>
      <c r="O247" s="534"/>
      <c r="P247" s="534"/>
      <c r="Q247" s="534"/>
      <c r="R247" s="534"/>
      <c r="S247" s="534"/>
    </row>
    <row r="248" spans="2:19" x14ac:dyDescent="0.25">
      <c r="B248" s="568">
        <v>5.25</v>
      </c>
      <c r="C248" s="569" t="s">
        <v>705</v>
      </c>
      <c r="D248" s="570" t="s">
        <v>162</v>
      </c>
      <c r="E248" s="570" t="s">
        <v>162</v>
      </c>
      <c r="F248" s="568">
        <v>2016</v>
      </c>
      <c r="G248" s="568">
        <v>2017</v>
      </c>
      <c r="H248" s="532"/>
      <c r="I248" s="532"/>
      <c r="J248" s="532"/>
      <c r="K248" s="532"/>
      <c r="L248" s="532"/>
      <c r="M248" s="532"/>
      <c r="N248" s="532"/>
      <c r="O248" s="532"/>
      <c r="P248" s="532"/>
      <c r="Q248" s="532"/>
      <c r="R248" s="532" t="s">
        <v>892</v>
      </c>
      <c r="S248" s="532" t="s">
        <v>892</v>
      </c>
    </row>
    <row r="249" spans="2:19" x14ac:dyDescent="0.25">
      <c r="B249" s="568"/>
      <c r="C249" s="569"/>
      <c r="D249" s="570"/>
      <c r="E249" s="570"/>
      <c r="F249" s="568"/>
      <c r="G249" s="568"/>
      <c r="H249" s="533"/>
      <c r="I249" s="533"/>
      <c r="J249" s="533"/>
      <c r="K249" s="533"/>
      <c r="L249" s="533"/>
      <c r="M249" s="533"/>
      <c r="N249" s="533"/>
      <c r="O249" s="533"/>
      <c r="P249" s="533"/>
      <c r="Q249" s="533"/>
      <c r="R249" s="533"/>
      <c r="S249" s="533"/>
    </row>
    <row r="250" spans="2:19" x14ac:dyDescent="0.25">
      <c r="B250" s="568"/>
      <c r="C250" s="569"/>
      <c r="D250" s="570"/>
      <c r="E250" s="570"/>
      <c r="F250" s="568"/>
      <c r="G250" s="568"/>
      <c r="H250" s="533"/>
      <c r="I250" s="533"/>
      <c r="J250" s="533"/>
      <c r="K250" s="533"/>
      <c r="L250" s="533"/>
      <c r="M250" s="533"/>
      <c r="N250" s="533"/>
      <c r="O250" s="533"/>
      <c r="P250" s="533"/>
      <c r="Q250" s="533"/>
      <c r="R250" s="533"/>
      <c r="S250" s="533"/>
    </row>
    <row r="251" spans="2:19" x14ac:dyDescent="0.25">
      <c r="B251" s="568"/>
      <c r="C251" s="569"/>
      <c r="D251" s="570"/>
      <c r="E251" s="570"/>
      <c r="F251" s="568"/>
      <c r="G251" s="568"/>
      <c r="H251" s="534"/>
      <c r="I251" s="534"/>
      <c r="J251" s="534"/>
      <c r="K251" s="534"/>
      <c r="L251" s="534"/>
      <c r="M251" s="534"/>
      <c r="N251" s="534"/>
      <c r="O251" s="534"/>
      <c r="P251" s="534"/>
      <c r="Q251" s="534"/>
      <c r="R251" s="534"/>
      <c r="S251" s="534"/>
    </row>
    <row r="252" spans="2:19" x14ac:dyDescent="0.25">
      <c r="B252" s="568">
        <v>5.26</v>
      </c>
      <c r="C252" s="569" t="s">
        <v>706</v>
      </c>
      <c r="D252" s="567" t="s">
        <v>162</v>
      </c>
      <c r="E252" s="567" t="s">
        <v>162</v>
      </c>
      <c r="F252" s="568">
        <v>2016</v>
      </c>
      <c r="G252" s="568">
        <v>2016</v>
      </c>
      <c r="H252" s="532"/>
      <c r="I252" s="532"/>
      <c r="J252" s="532"/>
      <c r="K252" s="532"/>
      <c r="L252" s="532"/>
      <c r="M252" s="532"/>
      <c r="N252" s="532"/>
      <c r="O252" s="532"/>
      <c r="P252" s="532"/>
      <c r="Q252" s="532"/>
      <c r="R252" s="532" t="s">
        <v>892</v>
      </c>
      <c r="S252" s="532" t="s">
        <v>892</v>
      </c>
    </row>
    <row r="253" spans="2:19" x14ac:dyDescent="0.25">
      <c r="B253" s="568"/>
      <c r="C253" s="569"/>
      <c r="D253" s="567"/>
      <c r="E253" s="567"/>
      <c r="F253" s="568"/>
      <c r="G253" s="568"/>
      <c r="H253" s="533"/>
      <c r="I253" s="533"/>
      <c r="J253" s="533"/>
      <c r="K253" s="533"/>
      <c r="L253" s="533"/>
      <c r="M253" s="533"/>
      <c r="N253" s="533"/>
      <c r="O253" s="533"/>
      <c r="P253" s="533"/>
      <c r="Q253" s="533"/>
      <c r="R253" s="533"/>
      <c r="S253" s="533"/>
    </row>
    <row r="254" spans="2:19" x14ac:dyDescent="0.25">
      <c r="B254" s="568"/>
      <c r="C254" s="569"/>
      <c r="D254" s="567"/>
      <c r="E254" s="567"/>
      <c r="F254" s="568"/>
      <c r="G254" s="568"/>
      <c r="H254" s="533"/>
      <c r="I254" s="533"/>
      <c r="J254" s="533"/>
      <c r="K254" s="533"/>
      <c r="L254" s="533"/>
      <c r="M254" s="533"/>
      <c r="N254" s="533"/>
      <c r="O254" s="533"/>
      <c r="P254" s="533"/>
      <c r="Q254" s="533"/>
      <c r="R254" s="533"/>
      <c r="S254" s="533"/>
    </row>
    <row r="255" spans="2:19" x14ac:dyDescent="0.25">
      <c r="B255" s="568"/>
      <c r="C255" s="569"/>
      <c r="D255" s="567"/>
      <c r="E255" s="567"/>
      <c r="F255" s="568"/>
      <c r="G255" s="568"/>
      <c r="H255" s="534"/>
      <c r="I255" s="534"/>
      <c r="J255" s="534"/>
      <c r="K255" s="534"/>
      <c r="L255" s="534"/>
      <c r="M255" s="534"/>
      <c r="N255" s="534"/>
      <c r="O255" s="534"/>
      <c r="P255" s="534"/>
      <c r="Q255" s="534"/>
      <c r="R255" s="534"/>
      <c r="S255" s="534"/>
    </row>
    <row r="256" spans="2:19" x14ac:dyDescent="0.25">
      <c r="B256" s="568">
        <v>5.27</v>
      </c>
      <c r="C256" s="569" t="s">
        <v>707</v>
      </c>
      <c r="D256" s="570" t="s">
        <v>162</v>
      </c>
      <c r="E256" s="570" t="s">
        <v>162</v>
      </c>
      <c r="F256" s="568">
        <v>2016</v>
      </c>
      <c r="G256" s="568">
        <v>2016</v>
      </c>
      <c r="H256" s="532"/>
      <c r="I256" s="532"/>
      <c r="J256" s="532"/>
      <c r="K256" s="532"/>
      <c r="L256" s="532"/>
      <c r="M256" s="532"/>
      <c r="N256" s="532"/>
      <c r="O256" s="532"/>
      <c r="P256" s="532"/>
      <c r="Q256" s="532"/>
      <c r="R256" s="532" t="s">
        <v>892</v>
      </c>
      <c r="S256" s="532" t="s">
        <v>892</v>
      </c>
    </row>
    <row r="257" spans="2:19" x14ac:dyDescent="0.25">
      <c r="B257" s="568"/>
      <c r="C257" s="569"/>
      <c r="D257" s="570"/>
      <c r="E257" s="570"/>
      <c r="F257" s="568"/>
      <c r="G257" s="568"/>
      <c r="H257" s="533"/>
      <c r="I257" s="533"/>
      <c r="J257" s="533"/>
      <c r="K257" s="533"/>
      <c r="L257" s="533"/>
      <c r="M257" s="533"/>
      <c r="N257" s="533"/>
      <c r="O257" s="533"/>
      <c r="P257" s="533"/>
      <c r="Q257" s="533"/>
      <c r="R257" s="533"/>
      <c r="S257" s="533"/>
    </row>
    <row r="258" spans="2:19" x14ac:dyDescent="0.25">
      <c r="B258" s="568"/>
      <c r="C258" s="569"/>
      <c r="D258" s="570"/>
      <c r="E258" s="570"/>
      <c r="F258" s="568"/>
      <c r="G258" s="568"/>
      <c r="H258" s="533"/>
      <c r="I258" s="533"/>
      <c r="J258" s="533"/>
      <c r="K258" s="533"/>
      <c r="L258" s="533"/>
      <c r="M258" s="533"/>
      <c r="N258" s="533"/>
      <c r="O258" s="533"/>
      <c r="P258" s="533"/>
      <c r="Q258" s="533"/>
      <c r="R258" s="533"/>
      <c r="S258" s="533"/>
    </row>
    <row r="259" spans="2:19" x14ac:dyDescent="0.25">
      <c r="B259" s="568"/>
      <c r="C259" s="569"/>
      <c r="D259" s="570"/>
      <c r="E259" s="570"/>
      <c r="F259" s="568"/>
      <c r="G259" s="568"/>
      <c r="H259" s="534"/>
      <c r="I259" s="534"/>
      <c r="J259" s="534"/>
      <c r="K259" s="534"/>
      <c r="L259" s="534"/>
      <c r="M259" s="534"/>
      <c r="N259" s="534"/>
      <c r="O259" s="534"/>
      <c r="P259" s="534"/>
      <c r="Q259" s="534"/>
      <c r="R259" s="534"/>
      <c r="S259" s="534"/>
    </row>
    <row r="260" spans="2:19" x14ac:dyDescent="0.25">
      <c r="B260" s="575">
        <v>5.28</v>
      </c>
      <c r="C260" s="578" t="s">
        <v>708</v>
      </c>
      <c r="D260" s="567" t="s">
        <v>162</v>
      </c>
      <c r="E260" s="567" t="s">
        <v>162</v>
      </c>
      <c r="F260" s="575">
        <v>2017</v>
      </c>
      <c r="G260" s="575">
        <v>2017</v>
      </c>
      <c r="H260" s="532"/>
      <c r="I260" s="532"/>
      <c r="J260" s="532"/>
      <c r="K260" s="532"/>
      <c r="L260" s="532"/>
      <c r="M260" s="532"/>
      <c r="N260" s="532"/>
      <c r="O260" s="532"/>
      <c r="P260" s="532"/>
      <c r="Q260" s="532"/>
      <c r="R260" s="532"/>
      <c r="S260" s="532"/>
    </row>
    <row r="261" spans="2:19" x14ac:dyDescent="0.25">
      <c r="B261" s="576"/>
      <c r="C261" s="579"/>
      <c r="D261" s="567"/>
      <c r="E261" s="567"/>
      <c r="F261" s="576"/>
      <c r="G261" s="576"/>
      <c r="H261" s="533"/>
      <c r="I261" s="533"/>
      <c r="J261" s="533"/>
      <c r="K261" s="533"/>
      <c r="L261" s="533"/>
      <c r="M261" s="533"/>
      <c r="N261" s="533"/>
      <c r="O261" s="533"/>
      <c r="P261" s="533"/>
      <c r="Q261" s="533"/>
      <c r="R261" s="533"/>
      <c r="S261" s="533"/>
    </row>
    <row r="262" spans="2:19" x14ac:dyDescent="0.25">
      <c r="B262" s="576"/>
      <c r="C262" s="579"/>
      <c r="D262" s="567"/>
      <c r="E262" s="567"/>
      <c r="F262" s="576"/>
      <c r="G262" s="576"/>
      <c r="H262" s="533"/>
      <c r="I262" s="533"/>
      <c r="J262" s="533"/>
      <c r="K262" s="533"/>
      <c r="L262" s="533"/>
      <c r="M262" s="533"/>
      <c r="N262" s="533"/>
      <c r="O262" s="533"/>
      <c r="P262" s="533"/>
      <c r="Q262" s="533"/>
      <c r="R262" s="533"/>
      <c r="S262" s="533"/>
    </row>
    <row r="263" spans="2:19" ht="22.5" customHeight="1" x14ac:dyDescent="0.25">
      <c r="B263" s="577"/>
      <c r="C263" s="580"/>
      <c r="D263" s="567"/>
      <c r="E263" s="567"/>
      <c r="F263" s="577"/>
      <c r="G263" s="577"/>
      <c r="H263" s="534"/>
      <c r="I263" s="534"/>
      <c r="J263" s="534"/>
      <c r="K263" s="534"/>
      <c r="L263" s="534"/>
      <c r="M263" s="534"/>
      <c r="N263" s="534"/>
      <c r="O263" s="534"/>
      <c r="P263" s="534"/>
      <c r="Q263" s="534"/>
      <c r="R263" s="534"/>
      <c r="S263" s="534"/>
    </row>
    <row r="264" spans="2:19" x14ac:dyDescent="0.25">
      <c r="B264" s="575">
        <v>5.29</v>
      </c>
      <c r="C264" s="578" t="s">
        <v>709</v>
      </c>
      <c r="D264" s="570" t="s">
        <v>162</v>
      </c>
      <c r="E264" s="570" t="s">
        <v>162</v>
      </c>
      <c r="F264" s="575">
        <v>2017</v>
      </c>
      <c r="G264" s="575">
        <v>2017</v>
      </c>
      <c r="H264" s="532"/>
      <c r="I264" s="532"/>
      <c r="J264" s="532"/>
      <c r="K264" s="532"/>
      <c r="L264" s="532"/>
      <c r="M264" s="532"/>
      <c r="N264" s="532"/>
      <c r="O264" s="532"/>
      <c r="P264" s="532"/>
      <c r="Q264" s="532"/>
      <c r="R264" s="532"/>
      <c r="S264" s="532"/>
    </row>
    <row r="265" spans="2:19" x14ac:dyDescent="0.25">
      <c r="B265" s="576"/>
      <c r="C265" s="579"/>
      <c r="D265" s="570"/>
      <c r="E265" s="570"/>
      <c r="F265" s="576"/>
      <c r="G265" s="576"/>
      <c r="H265" s="533"/>
      <c r="I265" s="533"/>
      <c r="J265" s="533"/>
      <c r="K265" s="533"/>
      <c r="L265" s="533"/>
      <c r="M265" s="533"/>
      <c r="N265" s="533"/>
      <c r="O265" s="533"/>
      <c r="P265" s="533"/>
      <c r="Q265" s="533"/>
      <c r="R265" s="533"/>
      <c r="S265" s="533"/>
    </row>
    <row r="266" spans="2:19" x14ac:dyDescent="0.25">
      <c r="B266" s="576"/>
      <c r="C266" s="579"/>
      <c r="D266" s="570"/>
      <c r="E266" s="570"/>
      <c r="F266" s="576"/>
      <c r="G266" s="576"/>
      <c r="H266" s="533"/>
      <c r="I266" s="533"/>
      <c r="J266" s="533"/>
      <c r="K266" s="533"/>
      <c r="L266" s="533"/>
      <c r="M266" s="533"/>
      <c r="N266" s="533"/>
      <c r="O266" s="533"/>
      <c r="P266" s="533"/>
      <c r="Q266" s="533"/>
      <c r="R266" s="533"/>
      <c r="S266" s="533"/>
    </row>
    <row r="267" spans="2:19" x14ac:dyDescent="0.25">
      <c r="B267" s="577"/>
      <c r="C267" s="580"/>
      <c r="D267" s="570"/>
      <c r="E267" s="570"/>
      <c r="F267" s="577"/>
      <c r="G267" s="577"/>
      <c r="H267" s="534"/>
      <c r="I267" s="534"/>
      <c r="J267" s="534"/>
      <c r="K267" s="534"/>
      <c r="L267" s="534"/>
      <c r="M267" s="534"/>
      <c r="N267" s="534"/>
      <c r="O267" s="534"/>
      <c r="P267" s="534"/>
      <c r="Q267" s="534"/>
      <c r="R267" s="534"/>
      <c r="S267" s="534"/>
    </row>
    <row r="268" spans="2:19" x14ac:dyDescent="0.25">
      <c r="B268" s="611">
        <v>5.3</v>
      </c>
      <c r="C268" s="578" t="s">
        <v>710</v>
      </c>
      <c r="D268" s="567" t="s">
        <v>162</v>
      </c>
      <c r="E268" s="567" t="s">
        <v>162</v>
      </c>
      <c r="F268" s="575">
        <v>2017</v>
      </c>
      <c r="G268" s="575">
        <v>2017</v>
      </c>
      <c r="H268" s="532"/>
      <c r="I268" s="532"/>
      <c r="J268" s="532"/>
      <c r="K268" s="532"/>
      <c r="L268" s="532"/>
      <c r="M268" s="532"/>
      <c r="N268" s="532"/>
      <c r="O268" s="532"/>
      <c r="P268" s="532"/>
      <c r="Q268" s="532"/>
      <c r="R268" s="532"/>
      <c r="S268" s="532"/>
    </row>
    <row r="269" spans="2:19" x14ac:dyDescent="0.25">
      <c r="B269" s="612"/>
      <c r="C269" s="579"/>
      <c r="D269" s="567"/>
      <c r="E269" s="567"/>
      <c r="F269" s="576"/>
      <c r="G269" s="576"/>
      <c r="H269" s="533"/>
      <c r="I269" s="533"/>
      <c r="J269" s="533"/>
      <c r="K269" s="533"/>
      <c r="L269" s="533"/>
      <c r="M269" s="533"/>
      <c r="N269" s="533"/>
      <c r="O269" s="533"/>
      <c r="P269" s="533"/>
      <c r="Q269" s="533"/>
      <c r="R269" s="533"/>
      <c r="S269" s="533"/>
    </row>
    <row r="270" spans="2:19" x14ac:dyDescent="0.25">
      <c r="B270" s="612"/>
      <c r="C270" s="579"/>
      <c r="D270" s="567"/>
      <c r="E270" s="567"/>
      <c r="F270" s="576"/>
      <c r="G270" s="576"/>
      <c r="H270" s="533"/>
      <c r="I270" s="533"/>
      <c r="J270" s="533"/>
      <c r="K270" s="533"/>
      <c r="L270" s="533"/>
      <c r="M270" s="533"/>
      <c r="N270" s="533"/>
      <c r="O270" s="533"/>
      <c r="P270" s="533"/>
      <c r="Q270" s="533"/>
      <c r="R270" s="533"/>
      <c r="S270" s="533"/>
    </row>
    <row r="271" spans="2:19" x14ac:dyDescent="0.25">
      <c r="B271" s="613"/>
      <c r="C271" s="580"/>
      <c r="D271" s="567"/>
      <c r="E271" s="567"/>
      <c r="F271" s="577"/>
      <c r="G271" s="577"/>
      <c r="H271" s="534"/>
      <c r="I271" s="534"/>
      <c r="J271" s="534"/>
      <c r="K271" s="534"/>
      <c r="L271" s="534"/>
      <c r="M271" s="534"/>
      <c r="N271" s="534"/>
      <c r="O271" s="534"/>
      <c r="P271" s="534"/>
      <c r="Q271" s="534"/>
      <c r="R271" s="534"/>
      <c r="S271" s="534"/>
    </row>
    <row r="272" spans="2:19" x14ac:dyDescent="0.25">
      <c r="B272" s="575">
        <v>5.31</v>
      </c>
      <c r="C272" s="578" t="s">
        <v>711</v>
      </c>
      <c r="D272" s="570" t="s">
        <v>162</v>
      </c>
      <c r="E272" s="570" t="s">
        <v>162</v>
      </c>
      <c r="F272" s="575">
        <v>2017</v>
      </c>
      <c r="G272" s="575">
        <v>2017</v>
      </c>
      <c r="H272" s="532"/>
      <c r="I272" s="532"/>
      <c r="J272" s="532"/>
      <c r="K272" s="532"/>
      <c r="L272" s="532"/>
      <c r="M272" s="532"/>
      <c r="N272" s="532"/>
      <c r="O272" s="532"/>
      <c r="P272" s="532"/>
      <c r="Q272" s="532"/>
      <c r="R272" s="532"/>
      <c r="S272" s="532"/>
    </row>
    <row r="273" spans="2:19" x14ac:dyDescent="0.25">
      <c r="B273" s="576"/>
      <c r="C273" s="579"/>
      <c r="D273" s="570"/>
      <c r="E273" s="570"/>
      <c r="F273" s="576"/>
      <c r="G273" s="576"/>
      <c r="H273" s="533"/>
      <c r="I273" s="533"/>
      <c r="J273" s="533"/>
      <c r="K273" s="533"/>
      <c r="L273" s="533"/>
      <c r="M273" s="533"/>
      <c r="N273" s="533"/>
      <c r="O273" s="533"/>
      <c r="P273" s="533"/>
      <c r="Q273" s="533"/>
      <c r="R273" s="533"/>
      <c r="S273" s="533"/>
    </row>
    <row r="274" spans="2:19" x14ac:dyDescent="0.25">
      <c r="B274" s="576"/>
      <c r="C274" s="579"/>
      <c r="D274" s="570"/>
      <c r="E274" s="570"/>
      <c r="F274" s="576"/>
      <c r="G274" s="576"/>
      <c r="H274" s="533"/>
      <c r="I274" s="533"/>
      <c r="J274" s="533"/>
      <c r="K274" s="533"/>
      <c r="L274" s="533"/>
      <c r="M274" s="533"/>
      <c r="N274" s="533"/>
      <c r="O274" s="533"/>
      <c r="P274" s="533"/>
      <c r="Q274" s="533"/>
      <c r="R274" s="533"/>
      <c r="S274" s="533"/>
    </row>
    <row r="275" spans="2:19" x14ac:dyDescent="0.25">
      <c r="B275" s="577"/>
      <c r="C275" s="580"/>
      <c r="D275" s="570"/>
      <c r="E275" s="570"/>
      <c r="F275" s="577"/>
      <c r="G275" s="577"/>
      <c r="H275" s="534"/>
      <c r="I275" s="534"/>
      <c r="J275" s="534"/>
      <c r="K275" s="534"/>
      <c r="L275" s="534"/>
      <c r="M275" s="534"/>
      <c r="N275" s="534"/>
      <c r="O275" s="534"/>
      <c r="P275" s="534"/>
      <c r="Q275" s="534"/>
      <c r="R275" s="534"/>
      <c r="S275" s="534"/>
    </row>
    <row r="276" spans="2:19" x14ac:dyDescent="0.25">
      <c r="B276" s="575">
        <v>5.32</v>
      </c>
      <c r="C276" s="578" t="s">
        <v>712</v>
      </c>
      <c r="D276" s="567" t="s">
        <v>162</v>
      </c>
      <c r="E276" s="567" t="s">
        <v>162</v>
      </c>
      <c r="F276" s="575">
        <v>2017</v>
      </c>
      <c r="G276" s="575">
        <v>2017</v>
      </c>
      <c r="H276" s="532"/>
      <c r="I276" s="532"/>
      <c r="J276" s="532"/>
      <c r="K276" s="532"/>
      <c r="L276" s="532"/>
      <c r="M276" s="532"/>
      <c r="N276" s="532"/>
      <c r="O276" s="532"/>
      <c r="P276" s="532"/>
      <c r="Q276" s="532"/>
      <c r="R276" s="532"/>
      <c r="S276" s="532"/>
    </row>
    <row r="277" spans="2:19" x14ac:dyDescent="0.25">
      <c r="B277" s="576"/>
      <c r="C277" s="579"/>
      <c r="D277" s="567"/>
      <c r="E277" s="567"/>
      <c r="F277" s="576"/>
      <c r="G277" s="576"/>
      <c r="H277" s="533"/>
      <c r="I277" s="533"/>
      <c r="J277" s="533"/>
      <c r="K277" s="533"/>
      <c r="L277" s="533"/>
      <c r="M277" s="533"/>
      <c r="N277" s="533"/>
      <c r="O277" s="533"/>
      <c r="P277" s="533"/>
      <c r="Q277" s="533"/>
      <c r="R277" s="533"/>
      <c r="S277" s="533"/>
    </row>
    <row r="278" spans="2:19" x14ac:dyDescent="0.25">
      <c r="B278" s="576"/>
      <c r="C278" s="579"/>
      <c r="D278" s="567"/>
      <c r="E278" s="567"/>
      <c r="F278" s="576"/>
      <c r="G278" s="576"/>
      <c r="H278" s="533"/>
      <c r="I278" s="533"/>
      <c r="J278" s="533"/>
      <c r="K278" s="533"/>
      <c r="L278" s="533"/>
      <c r="M278" s="533"/>
      <c r="N278" s="533"/>
      <c r="O278" s="533"/>
      <c r="P278" s="533"/>
      <c r="Q278" s="533"/>
      <c r="R278" s="533"/>
      <c r="S278" s="533"/>
    </row>
    <row r="279" spans="2:19" ht="38.25" customHeight="1" x14ac:dyDescent="0.25">
      <c r="B279" s="577"/>
      <c r="C279" s="580"/>
      <c r="D279" s="567"/>
      <c r="E279" s="567"/>
      <c r="F279" s="577"/>
      <c r="G279" s="577"/>
      <c r="H279" s="534"/>
      <c r="I279" s="534"/>
      <c r="J279" s="534"/>
      <c r="K279" s="534"/>
      <c r="L279" s="534"/>
      <c r="M279" s="534"/>
      <c r="N279" s="534"/>
      <c r="O279" s="534"/>
      <c r="P279" s="534"/>
      <c r="Q279" s="534"/>
      <c r="R279" s="534"/>
      <c r="S279" s="534"/>
    </row>
    <row r="280" spans="2:19" x14ac:dyDescent="0.25">
      <c r="B280" s="575">
        <v>5.33</v>
      </c>
      <c r="C280" s="578" t="s">
        <v>713</v>
      </c>
      <c r="D280" s="570" t="s">
        <v>162</v>
      </c>
      <c r="E280" s="570" t="s">
        <v>162</v>
      </c>
      <c r="F280" s="575">
        <v>2017</v>
      </c>
      <c r="G280" s="575">
        <v>2017</v>
      </c>
      <c r="H280" s="532"/>
      <c r="I280" s="532"/>
      <c r="J280" s="532"/>
      <c r="K280" s="532"/>
      <c r="L280" s="532"/>
      <c r="M280" s="532"/>
      <c r="N280" s="532"/>
      <c r="O280" s="532"/>
      <c r="P280" s="532"/>
      <c r="Q280" s="532"/>
      <c r="R280" s="532"/>
      <c r="S280" s="532"/>
    </row>
    <row r="281" spans="2:19" x14ac:dyDescent="0.25">
      <c r="B281" s="576"/>
      <c r="C281" s="579"/>
      <c r="D281" s="570"/>
      <c r="E281" s="570"/>
      <c r="F281" s="576"/>
      <c r="G281" s="576"/>
      <c r="H281" s="533"/>
      <c r="I281" s="533"/>
      <c r="J281" s="533"/>
      <c r="K281" s="533"/>
      <c r="L281" s="533"/>
      <c r="M281" s="533"/>
      <c r="N281" s="533"/>
      <c r="O281" s="533"/>
      <c r="P281" s="533"/>
      <c r="Q281" s="533"/>
      <c r="R281" s="533"/>
      <c r="S281" s="533"/>
    </row>
    <row r="282" spans="2:19" x14ac:dyDescent="0.25">
      <c r="B282" s="576"/>
      <c r="C282" s="579"/>
      <c r="D282" s="570"/>
      <c r="E282" s="570"/>
      <c r="F282" s="576"/>
      <c r="G282" s="576"/>
      <c r="H282" s="533"/>
      <c r="I282" s="533"/>
      <c r="J282" s="533"/>
      <c r="K282" s="533"/>
      <c r="L282" s="533"/>
      <c r="M282" s="533"/>
      <c r="N282" s="533"/>
      <c r="O282" s="533"/>
      <c r="P282" s="533"/>
      <c r="Q282" s="533"/>
      <c r="R282" s="533"/>
      <c r="S282" s="533"/>
    </row>
    <row r="283" spans="2:19" ht="39.75" customHeight="1" x14ac:dyDescent="0.25">
      <c r="B283" s="577"/>
      <c r="C283" s="580"/>
      <c r="D283" s="570"/>
      <c r="E283" s="570"/>
      <c r="F283" s="577"/>
      <c r="G283" s="577"/>
      <c r="H283" s="534"/>
      <c r="I283" s="534"/>
      <c r="J283" s="534"/>
      <c r="K283" s="534"/>
      <c r="L283" s="534"/>
      <c r="M283" s="534"/>
      <c r="N283" s="534"/>
      <c r="O283" s="534"/>
      <c r="P283" s="534"/>
      <c r="Q283" s="534"/>
      <c r="R283" s="534"/>
      <c r="S283" s="534"/>
    </row>
    <row r="284" spans="2:19" x14ac:dyDescent="0.25">
      <c r="B284" s="575">
        <v>5.34</v>
      </c>
      <c r="C284" s="578" t="s">
        <v>714</v>
      </c>
      <c r="D284" s="567" t="s">
        <v>162</v>
      </c>
      <c r="E284" s="567" t="s">
        <v>162</v>
      </c>
      <c r="F284" s="575">
        <v>2018</v>
      </c>
      <c r="G284" s="575">
        <v>2018</v>
      </c>
      <c r="H284" s="532"/>
      <c r="I284" s="532"/>
      <c r="J284" s="532"/>
      <c r="K284" s="532"/>
      <c r="L284" s="532"/>
      <c r="M284" s="532"/>
      <c r="N284" s="532"/>
      <c r="O284" s="532"/>
      <c r="P284" s="532"/>
      <c r="Q284" s="532"/>
      <c r="R284" s="532"/>
      <c r="S284" s="532"/>
    </row>
    <row r="285" spans="2:19" x14ac:dyDescent="0.25">
      <c r="B285" s="576"/>
      <c r="C285" s="579"/>
      <c r="D285" s="567"/>
      <c r="E285" s="567"/>
      <c r="F285" s="576"/>
      <c r="G285" s="576"/>
      <c r="H285" s="533"/>
      <c r="I285" s="533"/>
      <c r="J285" s="533"/>
      <c r="K285" s="533"/>
      <c r="L285" s="533"/>
      <c r="M285" s="533"/>
      <c r="N285" s="533"/>
      <c r="O285" s="533"/>
      <c r="P285" s="533"/>
      <c r="Q285" s="533"/>
      <c r="R285" s="533"/>
      <c r="S285" s="533"/>
    </row>
    <row r="286" spans="2:19" x14ac:dyDescent="0.25">
      <c r="B286" s="576"/>
      <c r="C286" s="579"/>
      <c r="D286" s="567"/>
      <c r="E286" s="567"/>
      <c r="F286" s="576"/>
      <c r="G286" s="576"/>
      <c r="H286" s="533"/>
      <c r="I286" s="533"/>
      <c r="J286" s="533"/>
      <c r="K286" s="533"/>
      <c r="L286" s="533"/>
      <c r="M286" s="533"/>
      <c r="N286" s="533"/>
      <c r="O286" s="533"/>
      <c r="P286" s="533"/>
      <c r="Q286" s="533"/>
      <c r="R286" s="533"/>
      <c r="S286" s="533"/>
    </row>
    <row r="287" spans="2:19" x14ac:dyDescent="0.25">
      <c r="B287" s="577"/>
      <c r="C287" s="580"/>
      <c r="D287" s="567"/>
      <c r="E287" s="567"/>
      <c r="F287" s="577"/>
      <c r="G287" s="577"/>
      <c r="H287" s="534"/>
      <c r="I287" s="534"/>
      <c r="J287" s="534"/>
      <c r="K287" s="534"/>
      <c r="L287" s="534"/>
      <c r="M287" s="534"/>
      <c r="N287" s="534"/>
      <c r="O287" s="534"/>
      <c r="P287" s="534"/>
      <c r="Q287" s="534"/>
      <c r="R287" s="534"/>
      <c r="S287" s="534"/>
    </row>
    <row r="288" spans="2:19" x14ac:dyDescent="0.25">
      <c r="B288" s="575">
        <v>5.35</v>
      </c>
      <c r="C288" s="578" t="s">
        <v>715</v>
      </c>
      <c r="D288" s="570" t="s">
        <v>162</v>
      </c>
      <c r="E288" s="570" t="s">
        <v>162</v>
      </c>
      <c r="F288" s="575">
        <v>2018</v>
      </c>
      <c r="G288" s="575">
        <v>2018</v>
      </c>
      <c r="H288" s="532"/>
      <c r="I288" s="532"/>
      <c r="J288" s="532"/>
      <c r="K288" s="532"/>
      <c r="L288" s="532"/>
      <c r="M288" s="532"/>
      <c r="N288" s="532"/>
      <c r="O288" s="532"/>
      <c r="P288" s="532"/>
      <c r="Q288" s="532"/>
      <c r="R288" s="532"/>
      <c r="S288" s="575"/>
    </row>
    <row r="289" spans="2:19" x14ac:dyDescent="0.25">
      <c r="B289" s="576"/>
      <c r="C289" s="579"/>
      <c r="D289" s="570"/>
      <c r="E289" s="570"/>
      <c r="F289" s="576"/>
      <c r="G289" s="576"/>
      <c r="H289" s="533"/>
      <c r="I289" s="533"/>
      <c r="J289" s="533"/>
      <c r="K289" s="533"/>
      <c r="L289" s="533"/>
      <c r="M289" s="533"/>
      <c r="N289" s="533"/>
      <c r="O289" s="533"/>
      <c r="P289" s="533"/>
      <c r="Q289" s="533"/>
      <c r="R289" s="533"/>
      <c r="S289" s="576"/>
    </row>
    <row r="290" spans="2:19" x14ac:dyDescent="0.25">
      <c r="B290" s="576"/>
      <c r="C290" s="579"/>
      <c r="D290" s="570"/>
      <c r="E290" s="570"/>
      <c r="F290" s="576"/>
      <c r="G290" s="576"/>
      <c r="H290" s="533"/>
      <c r="I290" s="533"/>
      <c r="J290" s="533"/>
      <c r="K290" s="533"/>
      <c r="L290" s="533"/>
      <c r="M290" s="533"/>
      <c r="N290" s="533"/>
      <c r="O290" s="533"/>
      <c r="P290" s="533"/>
      <c r="Q290" s="533"/>
      <c r="R290" s="533"/>
      <c r="S290" s="576"/>
    </row>
    <row r="291" spans="2:19" ht="25.5" customHeight="1" x14ac:dyDescent="0.25">
      <c r="B291" s="577"/>
      <c r="C291" s="580"/>
      <c r="D291" s="570"/>
      <c r="E291" s="570"/>
      <c r="F291" s="577"/>
      <c r="G291" s="577"/>
      <c r="H291" s="534"/>
      <c r="I291" s="534"/>
      <c r="J291" s="534"/>
      <c r="K291" s="534"/>
      <c r="L291" s="534"/>
      <c r="M291" s="534"/>
      <c r="N291" s="534"/>
      <c r="O291" s="534"/>
      <c r="P291" s="534"/>
      <c r="Q291" s="534"/>
      <c r="R291" s="534"/>
      <c r="S291" s="577"/>
    </row>
    <row r="292" spans="2:19" x14ac:dyDescent="0.25">
      <c r="B292" s="575">
        <v>5.36</v>
      </c>
      <c r="C292" s="578" t="s">
        <v>716</v>
      </c>
      <c r="D292" s="567" t="s">
        <v>162</v>
      </c>
      <c r="E292" s="567" t="s">
        <v>162</v>
      </c>
      <c r="F292" s="575">
        <v>2018</v>
      </c>
      <c r="G292" s="575">
        <v>2018</v>
      </c>
      <c r="H292" s="532"/>
      <c r="I292" s="532"/>
      <c r="J292" s="532"/>
      <c r="K292" s="532"/>
      <c r="L292" s="532"/>
      <c r="M292" s="532"/>
      <c r="N292" s="532"/>
      <c r="O292" s="532"/>
      <c r="P292" s="532"/>
      <c r="Q292" s="532"/>
      <c r="R292" s="532"/>
      <c r="S292" s="575"/>
    </row>
    <row r="293" spans="2:19" x14ac:dyDescent="0.25">
      <c r="B293" s="576"/>
      <c r="C293" s="579"/>
      <c r="D293" s="567"/>
      <c r="E293" s="567"/>
      <c r="F293" s="576"/>
      <c r="G293" s="576"/>
      <c r="H293" s="533"/>
      <c r="I293" s="533"/>
      <c r="J293" s="533"/>
      <c r="K293" s="533"/>
      <c r="L293" s="533"/>
      <c r="M293" s="533"/>
      <c r="N293" s="533"/>
      <c r="O293" s="533"/>
      <c r="P293" s="533"/>
      <c r="Q293" s="533"/>
      <c r="R293" s="533"/>
      <c r="S293" s="576"/>
    </row>
    <row r="294" spans="2:19" x14ac:dyDescent="0.25">
      <c r="B294" s="576"/>
      <c r="C294" s="579"/>
      <c r="D294" s="567"/>
      <c r="E294" s="567"/>
      <c r="F294" s="576"/>
      <c r="G294" s="576"/>
      <c r="H294" s="533"/>
      <c r="I294" s="533"/>
      <c r="J294" s="533"/>
      <c r="K294" s="533"/>
      <c r="L294" s="533"/>
      <c r="M294" s="533"/>
      <c r="N294" s="533"/>
      <c r="O294" s="533"/>
      <c r="P294" s="533"/>
      <c r="Q294" s="533"/>
      <c r="R294" s="533"/>
      <c r="S294" s="576"/>
    </row>
    <row r="295" spans="2:19" x14ac:dyDescent="0.25">
      <c r="B295" s="577"/>
      <c r="C295" s="580"/>
      <c r="D295" s="567"/>
      <c r="E295" s="567"/>
      <c r="F295" s="577"/>
      <c r="G295" s="577"/>
      <c r="H295" s="534"/>
      <c r="I295" s="534"/>
      <c r="J295" s="534"/>
      <c r="K295" s="534"/>
      <c r="L295" s="534"/>
      <c r="M295" s="534"/>
      <c r="N295" s="534"/>
      <c r="O295" s="534"/>
      <c r="P295" s="534"/>
      <c r="Q295" s="534"/>
      <c r="R295" s="534"/>
      <c r="S295" s="577"/>
    </row>
    <row r="296" spans="2:19" x14ac:dyDescent="0.25">
      <c r="B296" s="586">
        <v>6</v>
      </c>
      <c r="C296" s="548" t="s">
        <v>334</v>
      </c>
      <c r="D296" s="497" t="s">
        <v>646</v>
      </c>
      <c r="E296" s="552" t="s">
        <v>717</v>
      </c>
      <c r="F296" s="586">
        <v>2014</v>
      </c>
      <c r="G296" s="586">
        <v>2018</v>
      </c>
      <c r="H296" s="558"/>
      <c r="I296" s="559"/>
      <c r="J296" s="559"/>
      <c r="K296" s="559"/>
      <c r="L296" s="559"/>
      <c r="M296" s="559"/>
      <c r="N296" s="559"/>
      <c r="O296" s="559"/>
      <c r="P296" s="559"/>
      <c r="Q296" s="559"/>
      <c r="R296" s="559"/>
      <c r="S296" s="560"/>
    </row>
    <row r="297" spans="2:19" x14ac:dyDescent="0.25">
      <c r="B297" s="586"/>
      <c r="C297" s="548"/>
      <c r="D297" s="498"/>
      <c r="E297" s="555"/>
      <c r="F297" s="586"/>
      <c r="G297" s="586"/>
      <c r="H297" s="561"/>
      <c r="I297" s="562"/>
      <c r="J297" s="562"/>
      <c r="K297" s="562"/>
      <c r="L297" s="562"/>
      <c r="M297" s="562"/>
      <c r="N297" s="562"/>
      <c r="O297" s="562"/>
      <c r="P297" s="562"/>
      <c r="Q297" s="562"/>
      <c r="R297" s="562"/>
      <c r="S297" s="563"/>
    </row>
    <row r="298" spans="2:19" x14ac:dyDescent="0.25">
      <c r="B298" s="586"/>
      <c r="C298" s="548"/>
      <c r="D298" s="498"/>
      <c r="E298" s="555"/>
      <c r="F298" s="586"/>
      <c r="G298" s="586"/>
      <c r="H298" s="561"/>
      <c r="I298" s="562"/>
      <c r="J298" s="562"/>
      <c r="K298" s="562"/>
      <c r="L298" s="562"/>
      <c r="M298" s="562"/>
      <c r="N298" s="562"/>
      <c r="O298" s="562"/>
      <c r="P298" s="562"/>
      <c r="Q298" s="562"/>
      <c r="R298" s="562"/>
      <c r="S298" s="563"/>
    </row>
    <row r="299" spans="2:19" ht="104.25" customHeight="1" x14ac:dyDescent="0.25">
      <c r="B299" s="586"/>
      <c r="C299" s="548"/>
      <c r="D299" s="498"/>
      <c r="E299" s="556"/>
      <c r="F299" s="586"/>
      <c r="G299" s="586"/>
      <c r="H299" s="564"/>
      <c r="I299" s="565"/>
      <c r="J299" s="565"/>
      <c r="K299" s="565"/>
      <c r="L299" s="565"/>
      <c r="M299" s="565"/>
      <c r="N299" s="565"/>
      <c r="O299" s="565"/>
      <c r="P299" s="565"/>
      <c r="Q299" s="565"/>
      <c r="R299" s="565"/>
      <c r="S299" s="566"/>
    </row>
    <row r="300" spans="2:19" x14ac:dyDescent="0.25">
      <c r="B300" s="568">
        <v>6.1</v>
      </c>
      <c r="C300" s="569" t="s">
        <v>718</v>
      </c>
      <c r="D300" s="570" t="s">
        <v>162</v>
      </c>
      <c r="E300" s="570" t="s">
        <v>162</v>
      </c>
      <c r="F300" s="568">
        <v>2015</v>
      </c>
      <c r="G300" s="568">
        <v>2015</v>
      </c>
      <c r="H300" s="532"/>
      <c r="I300" s="532"/>
      <c r="J300" s="532"/>
      <c r="K300" s="532"/>
      <c r="L300" s="532"/>
      <c r="M300" s="532" t="s">
        <v>892</v>
      </c>
      <c r="N300" s="532" t="s">
        <v>892</v>
      </c>
      <c r="O300" s="532" t="s">
        <v>892</v>
      </c>
      <c r="P300" s="532"/>
      <c r="Q300" s="532"/>
      <c r="R300" s="532"/>
      <c r="S300" s="532"/>
    </row>
    <row r="301" spans="2:19" x14ac:dyDescent="0.25">
      <c r="B301" s="568"/>
      <c r="C301" s="569"/>
      <c r="D301" s="570"/>
      <c r="E301" s="570"/>
      <c r="F301" s="568"/>
      <c r="G301" s="568"/>
      <c r="H301" s="533"/>
      <c r="I301" s="533"/>
      <c r="J301" s="533"/>
      <c r="K301" s="533"/>
      <c r="L301" s="533"/>
      <c r="M301" s="533"/>
      <c r="N301" s="533"/>
      <c r="O301" s="533"/>
      <c r="P301" s="533"/>
      <c r="Q301" s="533"/>
      <c r="R301" s="533"/>
      <c r="S301" s="533"/>
    </row>
    <row r="302" spans="2:19" x14ac:dyDescent="0.25">
      <c r="B302" s="568"/>
      <c r="C302" s="569"/>
      <c r="D302" s="570"/>
      <c r="E302" s="570"/>
      <c r="F302" s="568"/>
      <c r="G302" s="568"/>
      <c r="H302" s="533"/>
      <c r="I302" s="533"/>
      <c r="J302" s="533"/>
      <c r="K302" s="533"/>
      <c r="L302" s="533"/>
      <c r="M302" s="533"/>
      <c r="N302" s="533"/>
      <c r="O302" s="533"/>
      <c r="P302" s="533"/>
      <c r="Q302" s="533"/>
      <c r="R302" s="533"/>
      <c r="S302" s="533"/>
    </row>
    <row r="303" spans="2:19" x14ac:dyDescent="0.25">
      <c r="B303" s="568"/>
      <c r="C303" s="569"/>
      <c r="D303" s="570"/>
      <c r="E303" s="570"/>
      <c r="F303" s="568"/>
      <c r="G303" s="568"/>
      <c r="H303" s="534"/>
      <c r="I303" s="534"/>
      <c r="J303" s="534"/>
      <c r="K303" s="534"/>
      <c r="L303" s="534"/>
      <c r="M303" s="534"/>
      <c r="N303" s="534"/>
      <c r="O303" s="534"/>
      <c r="P303" s="534"/>
      <c r="Q303" s="534"/>
      <c r="R303" s="534"/>
      <c r="S303" s="534"/>
    </row>
    <row r="304" spans="2:19" x14ac:dyDescent="0.25">
      <c r="B304" s="568">
        <v>6.2</v>
      </c>
      <c r="C304" s="569" t="s">
        <v>719</v>
      </c>
      <c r="D304" s="567" t="s">
        <v>162</v>
      </c>
      <c r="E304" s="567" t="s">
        <v>162</v>
      </c>
      <c r="F304" s="568">
        <v>2015</v>
      </c>
      <c r="G304" s="568">
        <v>2015</v>
      </c>
      <c r="H304" s="532"/>
      <c r="I304" s="532"/>
      <c r="J304" s="532"/>
      <c r="K304" s="532"/>
      <c r="L304" s="532" t="s">
        <v>892</v>
      </c>
      <c r="M304" s="532" t="s">
        <v>892</v>
      </c>
      <c r="N304" s="532" t="s">
        <v>892</v>
      </c>
      <c r="O304" s="532" t="s">
        <v>892</v>
      </c>
      <c r="P304" s="532"/>
      <c r="Q304" s="532"/>
      <c r="R304" s="532"/>
      <c r="S304" s="532"/>
    </row>
    <row r="305" spans="2:19" x14ac:dyDescent="0.25">
      <c r="B305" s="568"/>
      <c r="C305" s="569"/>
      <c r="D305" s="567"/>
      <c r="E305" s="567"/>
      <c r="F305" s="568"/>
      <c r="G305" s="568"/>
      <c r="H305" s="533"/>
      <c r="I305" s="533"/>
      <c r="J305" s="533"/>
      <c r="K305" s="533"/>
      <c r="L305" s="533"/>
      <c r="M305" s="533"/>
      <c r="N305" s="533"/>
      <c r="O305" s="533"/>
      <c r="P305" s="533"/>
      <c r="Q305" s="533"/>
      <c r="R305" s="533"/>
      <c r="S305" s="533"/>
    </row>
    <row r="306" spans="2:19" x14ac:dyDescent="0.25">
      <c r="B306" s="568"/>
      <c r="C306" s="569"/>
      <c r="D306" s="567"/>
      <c r="E306" s="567"/>
      <c r="F306" s="568"/>
      <c r="G306" s="568"/>
      <c r="H306" s="533"/>
      <c r="I306" s="533"/>
      <c r="J306" s="533"/>
      <c r="K306" s="533"/>
      <c r="L306" s="533"/>
      <c r="M306" s="533"/>
      <c r="N306" s="533"/>
      <c r="O306" s="533"/>
      <c r="P306" s="533"/>
      <c r="Q306" s="533"/>
      <c r="R306" s="533"/>
      <c r="S306" s="533"/>
    </row>
    <row r="307" spans="2:19" x14ac:dyDescent="0.25">
      <c r="B307" s="568"/>
      <c r="C307" s="569"/>
      <c r="D307" s="567"/>
      <c r="E307" s="567"/>
      <c r="F307" s="568"/>
      <c r="G307" s="568"/>
      <c r="H307" s="534"/>
      <c r="I307" s="534"/>
      <c r="J307" s="534"/>
      <c r="K307" s="534"/>
      <c r="L307" s="534"/>
      <c r="M307" s="534"/>
      <c r="N307" s="534"/>
      <c r="O307" s="534"/>
      <c r="P307" s="534"/>
      <c r="Q307" s="534"/>
      <c r="R307" s="534"/>
      <c r="S307" s="534"/>
    </row>
    <row r="308" spans="2:19" x14ac:dyDescent="0.25">
      <c r="B308" s="568">
        <v>6.3</v>
      </c>
      <c r="C308" s="569" t="s">
        <v>720</v>
      </c>
      <c r="D308" s="570" t="s">
        <v>162</v>
      </c>
      <c r="E308" s="570" t="s">
        <v>162</v>
      </c>
      <c r="F308" s="568">
        <v>2015</v>
      </c>
      <c r="G308" s="568">
        <v>2015</v>
      </c>
      <c r="H308" s="532"/>
      <c r="I308" s="532"/>
      <c r="J308" s="532"/>
      <c r="K308" s="532"/>
      <c r="L308" s="532"/>
      <c r="M308" s="532"/>
      <c r="N308" s="532" t="s">
        <v>892</v>
      </c>
      <c r="O308" s="532" t="s">
        <v>892</v>
      </c>
      <c r="P308" s="532"/>
      <c r="Q308" s="532"/>
      <c r="R308" s="532"/>
      <c r="S308" s="575"/>
    </row>
    <row r="309" spans="2:19" x14ac:dyDescent="0.25">
      <c r="B309" s="568"/>
      <c r="C309" s="569"/>
      <c r="D309" s="570"/>
      <c r="E309" s="570"/>
      <c r="F309" s="568"/>
      <c r="G309" s="568"/>
      <c r="H309" s="533"/>
      <c r="I309" s="533"/>
      <c r="J309" s="533"/>
      <c r="K309" s="533"/>
      <c r="L309" s="533"/>
      <c r="M309" s="533"/>
      <c r="N309" s="533"/>
      <c r="O309" s="533"/>
      <c r="P309" s="533"/>
      <c r="Q309" s="533"/>
      <c r="R309" s="533"/>
      <c r="S309" s="576"/>
    </row>
    <row r="310" spans="2:19" x14ac:dyDescent="0.25">
      <c r="B310" s="568"/>
      <c r="C310" s="569"/>
      <c r="D310" s="570"/>
      <c r="E310" s="570"/>
      <c r="F310" s="568"/>
      <c r="G310" s="568"/>
      <c r="H310" s="533"/>
      <c r="I310" s="533"/>
      <c r="J310" s="533"/>
      <c r="K310" s="533"/>
      <c r="L310" s="533"/>
      <c r="M310" s="533"/>
      <c r="N310" s="533"/>
      <c r="O310" s="533"/>
      <c r="P310" s="533"/>
      <c r="Q310" s="533"/>
      <c r="R310" s="533"/>
      <c r="S310" s="576"/>
    </row>
    <row r="311" spans="2:19" x14ac:dyDescent="0.25">
      <c r="B311" s="568"/>
      <c r="C311" s="569"/>
      <c r="D311" s="570"/>
      <c r="E311" s="570"/>
      <c r="F311" s="568"/>
      <c r="G311" s="568"/>
      <c r="H311" s="534"/>
      <c r="I311" s="534"/>
      <c r="J311" s="534"/>
      <c r="K311" s="534"/>
      <c r="L311" s="534"/>
      <c r="M311" s="534"/>
      <c r="N311" s="534"/>
      <c r="O311" s="534"/>
      <c r="P311" s="534"/>
      <c r="Q311" s="534"/>
      <c r="R311" s="534"/>
      <c r="S311" s="577"/>
    </row>
    <row r="312" spans="2:19" x14ac:dyDescent="0.25">
      <c r="B312" s="568">
        <v>6.4</v>
      </c>
      <c r="C312" s="569" t="s">
        <v>721</v>
      </c>
      <c r="D312" s="567" t="s">
        <v>162</v>
      </c>
      <c r="E312" s="567" t="s">
        <v>162</v>
      </c>
      <c r="F312" s="568">
        <v>2015</v>
      </c>
      <c r="G312" s="568">
        <v>2015</v>
      </c>
      <c r="H312" s="532"/>
      <c r="I312" s="532"/>
      <c r="J312" s="532"/>
      <c r="K312" s="532"/>
      <c r="L312" s="532"/>
      <c r="M312" s="532"/>
      <c r="N312" s="532" t="s">
        <v>892</v>
      </c>
      <c r="O312" s="532" t="s">
        <v>892</v>
      </c>
      <c r="P312" s="532"/>
      <c r="Q312" s="532"/>
      <c r="R312" s="532"/>
      <c r="S312" s="575"/>
    </row>
    <row r="313" spans="2:19" x14ac:dyDescent="0.25">
      <c r="B313" s="568"/>
      <c r="C313" s="569"/>
      <c r="D313" s="567"/>
      <c r="E313" s="567"/>
      <c r="F313" s="568"/>
      <c r="G313" s="568"/>
      <c r="H313" s="533"/>
      <c r="I313" s="533"/>
      <c r="J313" s="533"/>
      <c r="K313" s="533"/>
      <c r="L313" s="533"/>
      <c r="M313" s="533"/>
      <c r="N313" s="533"/>
      <c r="O313" s="533"/>
      <c r="P313" s="533"/>
      <c r="Q313" s="533"/>
      <c r="R313" s="533"/>
      <c r="S313" s="576"/>
    </row>
    <row r="314" spans="2:19" x14ac:dyDescent="0.25">
      <c r="B314" s="568"/>
      <c r="C314" s="569"/>
      <c r="D314" s="567"/>
      <c r="E314" s="567"/>
      <c r="F314" s="568"/>
      <c r="G314" s="568"/>
      <c r="H314" s="533"/>
      <c r="I314" s="533"/>
      <c r="J314" s="533"/>
      <c r="K314" s="533"/>
      <c r="L314" s="533"/>
      <c r="M314" s="533"/>
      <c r="N314" s="533"/>
      <c r="O314" s="533"/>
      <c r="P314" s="533"/>
      <c r="Q314" s="533"/>
      <c r="R314" s="533"/>
      <c r="S314" s="576"/>
    </row>
    <row r="315" spans="2:19" x14ac:dyDescent="0.25">
      <c r="B315" s="568"/>
      <c r="C315" s="569"/>
      <c r="D315" s="567"/>
      <c r="E315" s="567"/>
      <c r="F315" s="568"/>
      <c r="G315" s="568"/>
      <c r="H315" s="534"/>
      <c r="I315" s="534"/>
      <c r="J315" s="534"/>
      <c r="K315" s="534"/>
      <c r="L315" s="534"/>
      <c r="M315" s="534"/>
      <c r="N315" s="534"/>
      <c r="O315" s="534"/>
      <c r="P315" s="534"/>
      <c r="Q315" s="534"/>
      <c r="R315" s="534"/>
      <c r="S315" s="577"/>
    </row>
    <row r="316" spans="2:19" x14ac:dyDescent="0.25">
      <c r="B316" s="568">
        <v>6.5</v>
      </c>
      <c r="C316" s="569" t="s">
        <v>722</v>
      </c>
      <c r="D316" s="570" t="s">
        <v>162</v>
      </c>
      <c r="E316" s="570" t="s">
        <v>162</v>
      </c>
      <c r="F316" s="568">
        <v>2015</v>
      </c>
      <c r="G316" s="568">
        <v>2015</v>
      </c>
      <c r="H316" s="532"/>
      <c r="I316" s="532"/>
      <c r="J316" s="532"/>
      <c r="K316" s="532"/>
      <c r="L316" s="532"/>
      <c r="M316" s="532"/>
      <c r="N316" s="532" t="s">
        <v>892</v>
      </c>
      <c r="O316" s="532" t="s">
        <v>892</v>
      </c>
      <c r="P316" s="532"/>
      <c r="Q316" s="532"/>
      <c r="R316" s="532"/>
      <c r="S316" s="532"/>
    </row>
    <row r="317" spans="2:19" x14ac:dyDescent="0.25">
      <c r="B317" s="568"/>
      <c r="C317" s="569"/>
      <c r="D317" s="570"/>
      <c r="E317" s="570"/>
      <c r="F317" s="568"/>
      <c r="G317" s="568"/>
      <c r="H317" s="533"/>
      <c r="I317" s="533"/>
      <c r="J317" s="533"/>
      <c r="K317" s="533"/>
      <c r="L317" s="533"/>
      <c r="M317" s="533"/>
      <c r="N317" s="533"/>
      <c r="O317" s="533"/>
      <c r="P317" s="533"/>
      <c r="Q317" s="533"/>
      <c r="R317" s="533"/>
      <c r="S317" s="533"/>
    </row>
    <row r="318" spans="2:19" x14ac:dyDescent="0.25">
      <c r="B318" s="568"/>
      <c r="C318" s="569"/>
      <c r="D318" s="570"/>
      <c r="E318" s="570"/>
      <c r="F318" s="568"/>
      <c r="G318" s="568"/>
      <c r="H318" s="533"/>
      <c r="I318" s="533"/>
      <c r="J318" s="533"/>
      <c r="K318" s="533"/>
      <c r="L318" s="533"/>
      <c r="M318" s="533"/>
      <c r="N318" s="533"/>
      <c r="O318" s="533"/>
      <c r="P318" s="533"/>
      <c r="Q318" s="533"/>
      <c r="R318" s="533"/>
      <c r="S318" s="533"/>
    </row>
    <row r="319" spans="2:19" x14ac:dyDescent="0.25">
      <c r="B319" s="568"/>
      <c r="C319" s="569"/>
      <c r="D319" s="570"/>
      <c r="E319" s="570"/>
      <c r="F319" s="568"/>
      <c r="G319" s="568"/>
      <c r="H319" s="534"/>
      <c r="I319" s="534"/>
      <c r="J319" s="534"/>
      <c r="K319" s="534"/>
      <c r="L319" s="534"/>
      <c r="M319" s="534"/>
      <c r="N319" s="534"/>
      <c r="O319" s="534"/>
      <c r="P319" s="534"/>
      <c r="Q319" s="534"/>
      <c r="R319" s="534"/>
      <c r="S319" s="534"/>
    </row>
    <row r="320" spans="2:19" x14ac:dyDescent="0.25">
      <c r="B320" s="568">
        <v>6.6</v>
      </c>
      <c r="C320" s="569" t="s">
        <v>723</v>
      </c>
      <c r="D320" s="567" t="s">
        <v>162</v>
      </c>
      <c r="E320" s="567" t="s">
        <v>162</v>
      </c>
      <c r="F320" s="568">
        <v>2015</v>
      </c>
      <c r="G320" s="568">
        <v>2015</v>
      </c>
      <c r="H320" s="532"/>
      <c r="I320" s="532"/>
      <c r="J320" s="532"/>
      <c r="K320" s="532"/>
      <c r="L320" s="532"/>
      <c r="M320" s="532"/>
      <c r="N320" s="532" t="s">
        <v>892</v>
      </c>
      <c r="O320" s="532" t="s">
        <v>892</v>
      </c>
      <c r="P320" s="532"/>
      <c r="Q320" s="532"/>
      <c r="R320" s="532"/>
      <c r="S320" s="532"/>
    </row>
    <row r="321" spans="2:19" x14ac:dyDescent="0.25">
      <c r="B321" s="568"/>
      <c r="C321" s="569"/>
      <c r="D321" s="567"/>
      <c r="E321" s="567"/>
      <c r="F321" s="568"/>
      <c r="G321" s="568"/>
      <c r="H321" s="533"/>
      <c r="I321" s="533"/>
      <c r="J321" s="533"/>
      <c r="K321" s="533"/>
      <c r="L321" s="533"/>
      <c r="M321" s="533"/>
      <c r="N321" s="533"/>
      <c r="O321" s="533"/>
      <c r="P321" s="533"/>
      <c r="Q321" s="533"/>
      <c r="R321" s="533"/>
      <c r="S321" s="533"/>
    </row>
    <row r="322" spans="2:19" x14ac:dyDescent="0.25">
      <c r="B322" s="568"/>
      <c r="C322" s="569"/>
      <c r="D322" s="567"/>
      <c r="E322" s="567"/>
      <c r="F322" s="568"/>
      <c r="G322" s="568"/>
      <c r="H322" s="533"/>
      <c r="I322" s="533"/>
      <c r="J322" s="533"/>
      <c r="K322" s="533"/>
      <c r="L322" s="533"/>
      <c r="M322" s="533"/>
      <c r="N322" s="533"/>
      <c r="O322" s="533"/>
      <c r="P322" s="533"/>
      <c r="Q322" s="533"/>
      <c r="R322" s="533"/>
      <c r="S322" s="533"/>
    </row>
    <row r="323" spans="2:19" x14ac:dyDescent="0.25">
      <c r="B323" s="568"/>
      <c r="C323" s="569"/>
      <c r="D323" s="567"/>
      <c r="E323" s="567"/>
      <c r="F323" s="568"/>
      <c r="G323" s="568"/>
      <c r="H323" s="534"/>
      <c r="I323" s="534"/>
      <c r="J323" s="534"/>
      <c r="K323" s="534"/>
      <c r="L323" s="534"/>
      <c r="M323" s="534"/>
      <c r="N323" s="534"/>
      <c r="O323" s="534"/>
      <c r="P323" s="534"/>
      <c r="Q323" s="534"/>
      <c r="R323" s="534"/>
      <c r="S323" s="534"/>
    </row>
    <row r="324" spans="2:19" x14ac:dyDescent="0.25">
      <c r="B324" s="568">
        <v>6.7</v>
      </c>
      <c r="C324" s="569" t="s">
        <v>724</v>
      </c>
      <c r="D324" s="570" t="s">
        <v>162</v>
      </c>
      <c r="E324" s="570" t="s">
        <v>162</v>
      </c>
      <c r="F324" s="568">
        <v>2015</v>
      </c>
      <c r="G324" s="568">
        <v>2015</v>
      </c>
      <c r="H324" s="532"/>
      <c r="I324" s="532"/>
      <c r="J324" s="532"/>
      <c r="K324" s="532"/>
      <c r="L324" s="532"/>
      <c r="M324" s="532" t="s">
        <v>892</v>
      </c>
      <c r="N324" s="532" t="s">
        <v>892</v>
      </c>
      <c r="O324" s="532" t="s">
        <v>892</v>
      </c>
      <c r="P324" s="532"/>
      <c r="Q324" s="532"/>
      <c r="R324" s="532"/>
      <c r="S324" s="575"/>
    </row>
    <row r="325" spans="2:19" x14ac:dyDescent="0.25">
      <c r="B325" s="568"/>
      <c r="C325" s="569"/>
      <c r="D325" s="570"/>
      <c r="E325" s="570"/>
      <c r="F325" s="568"/>
      <c r="G325" s="568"/>
      <c r="H325" s="533"/>
      <c r="I325" s="533"/>
      <c r="J325" s="533"/>
      <c r="K325" s="533"/>
      <c r="L325" s="533"/>
      <c r="M325" s="533"/>
      <c r="N325" s="533"/>
      <c r="O325" s="533"/>
      <c r="P325" s="533"/>
      <c r="Q325" s="533"/>
      <c r="R325" s="533"/>
      <c r="S325" s="576"/>
    </row>
    <row r="326" spans="2:19" x14ac:dyDescent="0.25">
      <c r="B326" s="568"/>
      <c r="C326" s="569"/>
      <c r="D326" s="570"/>
      <c r="E326" s="570"/>
      <c r="F326" s="568"/>
      <c r="G326" s="568"/>
      <c r="H326" s="533"/>
      <c r="I326" s="533"/>
      <c r="J326" s="533"/>
      <c r="K326" s="533"/>
      <c r="L326" s="533"/>
      <c r="M326" s="533"/>
      <c r="N326" s="533"/>
      <c r="O326" s="533"/>
      <c r="P326" s="533"/>
      <c r="Q326" s="533"/>
      <c r="R326" s="533"/>
      <c r="S326" s="576"/>
    </row>
    <row r="327" spans="2:19" x14ac:dyDescent="0.25">
      <c r="B327" s="568"/>
      <c r="C327" s="569"/>
      <c r="D327" s="570"/>
      <c r="E327" s="570"/>
      <c r="F327" s="568"/>
      <c r="G327" s="568"/>
      <c r="H327" s="534"/>
      <c r="I327" s="534"/>
      <c r="J327" s="534"/>
      <c r="K327" s="534"/>
      <c r="L327" s="534"/>
      <c r="M327" s="534"/>
      <c r="N327" s="534"/>
      <c r="O327" s="534"/>
      <c r="P327" s="534"/>
      <c r="Q327" s="534"/>
      <c r="R327" s="534"/>
      <c r="S327" s="577"/>
    </row>
    <row r="328" spans="2:19" x14ac:dyDescent="0.25">
      <c r="B328" s="568">
        <v>6.8</v>
      </c>
      <c r="C328" s="569" t="s">
        <v>725</v>
      </c>
      <c r="D328" s="567" t="s">
        <v>162</v>
      </c>
      <c r="E328" s="567" t="s">
        <v>162</v>
      </c>
      <c r="F328" s="568">
        <v>2015</v>
      </c>
      <c r="G328" s="568">
        <v>2015</v>
      </c>
      <c r="H328" s="532"/>
      <c r="I328" s="532"/>
      <c r="J328" s="532"/>
      <c r="K328" s="532"/>
      <c r="L328" s="532"/>
      <c r="M328" s="532" t="s">
        <v>892</v>
      </c>
      <c r="N328" s="532" t="s">
        <v>892</v>
      </c>
      <c r="O328" s="532" t="s">
        <v>892</v>
      </c>
      <c r="P328" s="532"/>
      <c r="Q328" s="532"/>
      <c r="R328" s="532"/>
      <c r="S328" s="575"/>
    </row>
    <row r="329" spans="2:19" x14ac:dyDescent="0.25">
      <c r="B329" s="568"/>
      <c r="C329" s="569"/>
      <c r="D329" s="567"/>
      <c r="E329" s="567"/>
      <c r="F329" s="568"/>
      <c r="G329" s="568"/>
      <c r="H329" s="533"/>
      <c r="I329" s="533"/>
      <c r="J329" s="533"/>
      <c r="K329" s="533"/>
      <c r="L329" s="533"/>
      <c r="M329" s="533"/>
      <c r="N329" s="533"/>
      <c r="O329" s="533"/>
      <c r="P329" s="533"/>
      <c r="Q329" s="533"/>
      <c r="R329" s="533"/>
      <c r="S329" s="576"/>
    </row>
    <row r="330" spans="2:19" x14ac:dyDescent="0.25">
      <c r="B330" s="568"/>
      <c r="C330" s="569"/>
      <c r="D330" s="567"/>
      <c r="E330" s="567"/>
      <c r="F330" s="568"/>
      <c r="G330" s="568"/>
      <c r="H330" s="533"/>
      <c r="I330" s="533"/>
      <c r="J330" s="533"/>
      <c r="K330" s="533"/>
      <c r="L330" s="533"/>
      <c r="M330" s="533"/>
      <c r="N330" s="533"/>
      <c r="O330" s="533"/>
      <c r="P330" s="533"/>
      <c r="Q330" s="533"/>
      <c r="R330" s="533"/>
      <c r="S330" s="576"/>
    </row>
    <row r="331" spans="2:19" x14ac:dyDescent="0.25">
      <c r="B331" s="568"/>
      <c r="C331" s="569"/>
      <c r="D331" s="567"/>
      <c r="E331" s="567"/>
      <c r="F331" s="568"/>
      <c r="G331" s="568"/>
      <c r="H331" s="534"/>
      <c r="I331" s="534"/>
      <c r="J331" s="534"/>
      <c r="K331" s="534"/>
      <c r="L331" s="534"/>
      <c r="M331" s="534"/>
      <c r="N331" s="534"/>
      <c r="O331" s="534"/>
      <c r="P331" s="534"/>
      <c r="Q331" s="534"/>
      <c r="R331" s="534"/>
      <c r="S331" s="577"/>
    </row>
    <row r="332" spans="2:19" x14ac:dyDescent="0.25">
      <c r="B332" s="568">
        <v>6.9</v>
      </c>
      <c r="C332" s="569" t="s">
        <v>726</v>
      </c>
      <c r="D332" s="570" t="s">
        <v>162</v>
      </c>
      <c r="E332" s="570" t="s">
        <v>162</v>
      </c>
      <c r="F332" s="568">
        <v>2015</v>
      </c>
      <c r="G332" s="568">
        <v>2015</v>
      </c>
      <c r="H332" s="532"/>
      <c r="I332" s="532"/>
      <c r="J332" s="532"/>
      <c r="K332" s="532"/>
      <c r="L332" s="532"/>
      <c r="M332" s="532"/>
      <c r="N332" s="532" t="s">
        <v>892</v>
      </c>
      <c r="O332" s="532" t="s">
        <v>892</v>
      </c>
      <c r="P332" s="532"/>
      <c r="Q332" s="532"/>
      <c r="R332" s="532"/>
      <c r="S332" s="532"/>
    </row>
    <row r="333" spans="2:19" x14ac:dyDescent="0.25">
      <c r="B333" s="568"/>
      <c r="C333" s="569"/>
      <c r="D333" s="570"/>
      <c r="E333" s="570"/>
      <c r="F333" s="568"/>
      <c r="G333" s="568"/>
      <c r="H333" s="533"/>
      <c r="I333" s="533"/>
      <c r="J333" s="533"/>
      <c r="K333" s="533"/>
      <c r="L333" s="533"/>
      <c r="M333" s="533"/>
      <c r="N333" s="533"/>
      <c r="O333" s="533"/>
      <c r="P333" s="533"/>
      <c r="Q333" s="533"/>
      <c r="R333" s="533"/>
      <c r="S333" s="533"/>
    </row>
    <row r="334" spans="2:19" x14ac:dyDescent="0.25">
      <c r="B334" s="568"/>
      <c r="C334" s="569"/>
      <c r="D334" s="570"/>
      <c r="E334" s="570"/>
      <c r="F334" s="568"/>
      <c r="G334" s="568"/>
      <c r="H334" s="533"/>
      <c r="I334" s="533"/>
      <c r="J334" s="533"/>
      <c r="K334" s="533"/>
      <c r="L334" s="533"/>
      <c r="M334" s="533"/>
      <c r="N334" s="533"/>
      <c r="O334" s="533"/>
      <c r="P334" s="533"/>
      <c r="Q334" s="533"/>
      <c r="R334" s="533"/>
      <c r="S334" s="533"/>
    </row>
    <row r="335" spans="2:19" ht="21" customHeight="1" x14ac:dyDescent="0.25">
      <c r="B335" s="568"/>
      <c r="C335" s="569"/>
      <c r="D335" s="570"/>
      <c r="E335" s="570"/>
      <c r="F335" s="568"/>
      <c r="G335" s="568"/>
      <c r="H335" s="534"/>
      <c r="I335" s="534"/>
      <c r="J335" s="534"/>
      <c r="K335" s="534"/>
      <c r="L335" s="534"/>
      <c r="M335" s="534"/>
      <c r="N335" s="534"/>
      <c r="O335" s="534"/>
      <c r="P335" s="534"/>
      <c r="Q335" s="534"/>
      <c r="R335" s="534"/>
      <c r="S335" s="534"/>
    </row>
    <row r="336" spans="2:19" x14ac:dyDescent="0.25">
      <c r="B336" s="574">
        <v>6.1</v>
      </c>
      <c r="C336" s="569" t="s">
        <v>727</v>
      </c>
      <c r="D336" s="567" t="s">
        <v>162</v>
      </c>
      <c r="E336" s="567" t="s">
        <v>162</v>
      </c>
      <c r="F336" s="568">
        <v>2015</v>
      </c>
      <c r="G336" s="568">
        <v>2015</v>
      </c>
      <c r="H336" s="532"/>
      <c r="I336" s="532"/>
      <c r="J336" s="532"/>
      <c r="K336" s="532"/>
      <c r="L336" s="532"/>
      <c r="M336" s="532"/>
      <c r="N336" s="532" t="s">
        <v>892</v>
      </c>
      <c r="O336" s="532" t="s">
        <v>892</v>
      </c>
      <c r="P336" s="532"/>
      <c r="Q336" s="532"/>
      <c r="R336" s="532"/>
      <c r="S336" s="532"/>
    </row>
    <row r="337" spans="2:19" x14ac:dyDescent="0.25">
      <c r="B337" s="574"/>
      <c r="C337" s="569"/>
      <c r="D337" s="567"/>
      <c r="E337" s="567"/>
      <c r="F337" s="568"/>
      <c r="G337" s="568"/>
      <c r="H337" s="533"/>
      <c r="I337" s="533"/>
      <c r="J337" s="533"/>
      <c r="K337" s="533"/>
      <c r="L337" s="533"/>
      <c r="M337" s="533"/>
      <c r="N337" s="533"/>
      <c r="O337" s="533"/>
      <c r="P337" s="533"/>
      <c r="Q337" s="533"/>
      <c r="R337" s="533"/>
      <c r="S337" s="533"/>
    </row>
    <row r="338" spans="2:19" x14ac:dyDescent="0.25">
      <c r="B338" s="574"/>
      <c r="C338" s="569"/>
      <c r="D338" s="567"/>
      <c r="E338" s="567"/>
      <c r="F338" s="568"/>
      <c r="G338" s="568"/>
      <c r="H338" s="533"/>
      <c r="I338" s="533"/>
      <c r="J338" s="533"/>
      <c r="K338" s="533"/>
      <c r="L338" s="533"/>
      <c r="M338" s="533"/>
      <c r="N338" s="533"/>
      <c r="O338" s="533"/>
      <c r="P338" s="533"/>
      <c r="Q338" s="533"/>
      <c r="R338" s="533"/>
      <c r="S338" s="533"/>
    </row>
    <row r="339" spans="2:19" x14ac:dyDescent="0.25">
      <c r="B339" s="574"/>
      <c r="C339" s="569"/>
      <c r="D339" s="567"/>
      <c r="E339" s="567"/>
      <c r="F339" s="568"/>
      <c r="G339" s="568"/>
      <c r="H339" s="534"/>
      <c r="I339" s="534"/>
      <c r="J339" s="534"/>
      <c r="K339" s="534"/>
      <c r="L339" s="534"/>
      <c r="M339" s="534"/>
      <c r="N339" s="534"/>
      <c r="O339" s="534"/>
      <c r="P339" s="534"/>
      <c r="Q339" s="534"/>
      <c r="R339" s="534"/>
      <c r="S339" s="534"/>
    </row>
    <row r="340" spans="2:19" x14ac:dyDescent="0.25">
      <c r="B340" s="568">
        <v>6.11</v>
      </c>
      <c r="C340" s="569" t="s">
        <v>728</v>
      </c>
      <c r="D340" s="570" t="s">
        <v>162</v>
      </c>
      <c r="E340" s="570" t="s">
        <v>162</v>
      </c>
      <c r="F340" s="568">
        <v>2015</v>
      </c>
      <c r="G340" s="568">
        <v>2015</v>
      </c>
      <c r="H340" s="532"/>
      <c r="I340" s="532"/>
      <c r="J340" s="532"/>
      <c r="K340" s="532"/>
      <c r="L340" s="532"/>
      <c r="M340" s="532"/>
      <c r="N340" s="532" t="s">
        <v>892</v>
      </c>
      <c r="O340" s="532" t="s">
        <v>892</v>
      </c>
      <c r="P340" s="532"/>
      <c r="Q340" s="532"/>
      <c r="R340" s="532"/>
      <c r="S340" s="575"/>
    </row>
    <row r="341" spans="2:19" x14ac:dyDescent="0.25">
      <c r="B341" s="568"/>
      <c r="C341" s="569"/>
      <c r="D341" s="570"/>
      <c r="E341" s="570"/>
      <c r="F341" s="568"/>
      <c r="G341" s="568"/>
      <c r="H341" s="533"/>
      <c r="I341" s="533"/>
      <c r="J341" s="533"/>
      <c r="K341" s="533"/>
      <c r="L341" s="533"/>
      <c r="M341" s="533"/>
      <c r="N341" s="533"/>
      <c r="O341" s="533"/>
      <c r="P341" s="533"/>
      <c r="Q341" s="533"/>
      <c r="R341" s="533"/>
      <c r="S341" s="576"/>
    </row>
    <row r="342" spans="2:19" x14ac:dyDescent="0.25">
      <c r="B342" s="568"/>
      <c r="C342" s="569"/>
      <c r="D342" s="570"/>
      <c r="E342" s="570"/>
      <c r="F342" s="568"/>
      <c r="G342" s="568"/>
      <c r="H342" s="533"/>
      <c r="I342" s="533"/>
      <c r="J342" s="533"/>
      <c r="K342" s="533"/>
      <c r="L342" s="533"/>
      <c r="M342" s="533"/>
      <c r="N342" s="533"/>
      <c r="O342" s="533"/>
      <c r="P342" s="533"/>
      <c r="Q342" s="533"/>
      <c r="R342" s="533"/>
      <c r="S342" s="576"/>
    </row>
    <row r="343" spans="2:19" x14ac:dyDescent="0.25">
      <c r="B343" s="568"/>
      <c r="C343" s="569"/>
      <c r="D343" s="570"/>
      <c r="E343" s="570"/>
      <c r="F343" s="568"/>
      <c r="G343" s="568"/>
      <c r="H343" s="534"/>
      <c r="I343" s="534"/>
      <c r="J343" s="534"/>
      <c r="K343" s="534"/>
      <c r="L343" s="534"/>
      <c r="M343" s="534"/>
      <c r="N343" s="534"/>
      <c r="O343" s="534"/>
      <c r="P343" s="534"/>
      <c r="Q343" s="534"/>
      <c r="R343" s="534"/>
      <c r="S343" s="577"/>
    </row>
    <row r="344" spans="2:19" x14ac:dyDescent="0.25">
      <c r="B344" s="568">
        <v>6.12</v>
      </c>
      <c r="C344" s="569" t="s">
        <v>729</v>
      </c>
      <c r="D344" s="567" t="s">
        <v>162</v>
      </c>
      <c r="E344" s="567" t="s">
        <v>162</v>
      </c>
      <c r="F344" s="568">
        <v>2015</v>
      </c>
      <c r="G344" s="568">
        <v>2015</v>
      </c>
      <c r="H344" s="532"/>
      <c r="I344" s="532"/>
      <c r="J344" s="532"/>
      <c r="K344" s="532"/>
      <c r="L344" s="532"/>
      <c r="M344" s="532" t="s">
        <v>892</v>
      </c>
      <c r="N344" s="532" t="s">
        <v>892</v>
      </c>
      <c r="O344" s="532" t="s">
        <v>892</v>
      </c>
      <c r="P344" s="532"/>
      <c r="Q344" s="532"/>
      <c r="R344" s="532"/>
      <c r="S344" s="575"/>
    </row>
    <row r="345" spans="2:19" x14ac:dyDescent="0.25">
      <c r="B345" s="568"/>
      <c r="C345" s="569"/>
      <c r="D345" s="567"/>
      <c r="E345" s="567"/>
      <c r="F345" s="568"/>
      <c r="G345" s="568"/>
      <c r="H345" s="533"/>
      <c r="I345" s="533"/>
      <c r="J345" s="533"/>
      <c r="K345" s="533"/>
      <c r="L345" s="533"/>
      <c r="M345" s="533"/>
      <c r="N345" s="533"/>
      <c r="O345" s="533"/>
      <c r="P345" s="533"/>
      <c r="Q345" s="533"/>
      <c r="R345" s="533"/>
      <c r="S345" s="576"/>
    </row>
    <row r="346" spans="2:19" x14ac:dyDescent="0.25">
      <c r="B346" s="568"/>
      <c r="C346" s="569"/>
      <c r="D346" s="567"/>
      <c r="E346" s="567"/>
      <c r="F346" s="568"/>
      <c r="G346" s="568"/>
      <c r="H346" s="533"/>
      <c r="I346" s="533"/>
      <c r="J346" s="533"/>
      <c r="K346" s="533"/>
      <c r="L346" s="533"/>
      <c r="M346" s="533"/>
      <c r="N346" s="533"/>
      <c r="O346" s="533"/>
      <c r="P346" s="533"/>
      <c r="Q346" s="533"/>
      <c r="R346" s="533"/>
      <c r="S346" s="576"/>
    </row>
    <row r="347" spans="2:19" x14ac:dyDescent="0.25">
      <c r="B347" s="568"/>
      <c r="C347" s="569"/>
      <c r="D347" s="567"/>
      <c r="E347" s="567"/>
      <c r="F347" s="568"/>
      <c r="G347" s="568"/>
      <c r="H347" s="534"/>
      <c r="I347" s="534"/>
      <c r="J347" s="534"/>
      <c r="K347" s="534"/>
      <c r="L347" s="534"/>
      <c r="M347" s="534"/>
      <c r="N347" s="534"/>
      <c r="O347" s="534"/>
      <c r="P347" s="534"/>
      <c r="Q347" s="534"/>
      <c r="R347" s="534"/>
      <c r="S347" s="577"/>
    </row>
    <row r="348" spans="2:19" x14ac:dyDescent="0.25">
      <c r="B348" s="568">
        <v>6.13</v>
      </c>
      <c r="C348" s="578" t="s">
        <v>730</v>
      </c>
      <c r="D348" s="570" t="s">
        <v>162</v>
      </c>
      <c r="E348" s="570" t="s">
        <v>162</v>
      </c>
      <c r="F348" s="568">
        <v>2015</v>
      </c>
      <c r="G348" s="568">
        <v>2015</v>
      </c>
      <c r="H348" s="532"/>
      <c r="I348" s="532"/>
      <c r="J348" s="532"/>
      <c r="K348" s="532"/>
      <c r="L348" s="532"/>
      <c r="M348" s="532"/>
      <c r="N348" s="532" t="s">
        <v>892</v>
      </c>
      <c r="O348" s="532"/>
      <c r="P348" s="532"/>
      <c r="Q348" s="532"/>
      <c r="R348" s="532"/>
      <c r="S348" s="532"/>
    </row>
    <row r="349" spans="2:19" x14ac:dyDescent="0.25">
      <c r="B349" s="568"/>
      <c r="C349" s="579"/>
      <c r="D349" s="570"/>
      <c r="E349" s="570"/>
      <c r="F349" s="568"/>
      <c r="G349" s="568"/>
      <c r="H349" s="533"/>
      <c r="I349" s="533"/>
      <c r="J349" s="533"/>
      <c r="K349" s="533"/>
      <c r="L349" s="533"/>
      <c r="M349" s="533"/>
      <c r="N349" s="533"/>
      <c r="O349" s="533"/>
      <c r="P349" s="533"/>
      <c r="Q349" s="533"/>
      <c r="R349" s="533"/>
      <c r="S349" s="533"/>
    </row>
    <row r="350" spans="2:19" x14ac:dyDescent="0.25">
      <c r="B350" s="568"/>
      <c r="C350" s="579"/>
      <c r="D350" s="570"/>
      <c r="E350" s="570"/>
      <c r="F350" s="568"/>
      <c r="G350" s="568"/>
      <c r="H350" s="533"/>
      <c r="I350" s="533"/>
      <c r="J350" s="533"/>
      <c r="K350" s="533"/>
      <c r="L350" s="533"/>
      <c r="M350" s="533"/>
      <c r="N350" s="533"/>
      <c r="O350" s="533"/>
      <c r="P350" s="533"/>
      <c r="Q350" s="533"/>
      <c r="R350" s="533"/>
      <c r="S350" s="533"/>
    </row>
    <row r="351" spans="2:19" x14ac:dyDescent="0.25">
      <c r="B351" s="568"/>
      <c r="C351" s="580"/>
      <c r="D351" s="570"/>
      <c r="E351" s="570"/>
      <c r="F351" s="568"/>
      <c r="G351" s="568"/>
      <c r="H351" s="534"/>
      <c r="I351" s="534"/>
      <c r="J351" s="534"/>
      <c r="K351" s="534"/>
      <c r="L351" s="534"/>
      <c r="M351" s="534"/>
      <c r="N351" s="534"/>
      <c r="O351" s="534"/>
      <c r="P351" s="534"/>
      <c r="Q351" s="534"/>
      <c r="R351" s="534"/>
      <c r="S351" s="534"/>
    </row>
    <row r="352" spans="2:19" x14ac:dyDescent="0.25">
      <c r="B352" s="568">
        <v>6.14</v>
      </c>
      <c r="C352" s="578" t="s">
        <v>731</v>
      </c>
      <c r="D352" s="567" t="s">
        <v>162</v>
      </c>
      <c r="E352" s="567" t="s">
        <v>162</v>
      </c>
      <c r="F352" s="568">
        <v>2015</v>
      </c>
      <c r="G352" s="568">
        <v>2015</v>
      </c>
      <c r="H352" s="532"/>
      <c r="I352" s="532"/>
      <c r="J352" s="532"/>
      <c r="K352" s="532"/>
      <c r="L352" s="532"/>
      <c r="M352" s="532"/>
      <c r="N352" s="532"/>
      <c r="O352" s="532" t="s">
        <v>892</v>
      </c>
      <c r="P352" s="532"/>
      <c r="Q352" s="532"/>
      <c r="R352" s="532"/>
      <c r="S352" s="532"/>
    </row>
    <row r="353" spans="2:19" x14ac:dyDescent="0.25">
      <c r="B353" s="568"/>
      <c r="C353" s="579"/>
      <c r="D353" s="567"/>
      <c r="E353" s="567"/>
      <c r="F353" s="568"/>
      <c r="G353" s="568"/>
      <c r="H353" s="533"/>
      <c r="I353" s="533"/>
      <c r="J353" s="533"/>
      <c r="K353" s="533"/>
      <c r="L353" s="533"/>
      <c r="M353" s="533"/>
      <c r="N353" s="533"/>
      <c r="O353" s="533"/>
      <c r="P353" s="533"/>
      <c r="Q353" s="533"/>
      <c r="R353" s="533"/>
      <c r="S353" s="533"/>
    </row>
    <row r="354" spans="2:19" x14ac:dyDescent="0.25">
      <c r="B354" s="568"/>
      <c r="C354" s="579"/>
      <c r="D354" s="567"/>
      <c r="E354" s="567"/>
      <c r="F354" s="568"/>
      <c r="G354" s="568"/>
      <c r="H354" s="533"/>
      <c r="I354" s="533"/>
      <c r="J354" s="533"/>
      <c r="K354" s="533"/>
      <c r="L354" s="533"/>
      <c r="M354" s="533"/>
      <c r="N354" s="533"/>
      <c r="O354" s="533"/>
      <c r="P354" s="533"/>
      <c r="Q354" s="533"/>
      <c r="R354" s="533"/>
      <c r="S354" s="533"/>
    </row>
    <row r="355" spans="2:19" x14ac:dyDescent="0.25">
      <c r="B355" s="568"/>
      <c r="C355" s="580"/>
      <c r="D355" s="567"/>
      <c r="E355" s="567"/>
      <c r="F355" s="568"/>
      <c r="G355" s="568"/>
      <c r="H355" s="534"/>
      <c r="I355" s="534"/>
      <c r="J355" s="534"/>
      <c r="K355" s="534"/>
      <c r="L355" s="534"/>
      <c r="M355" s="534"/>
      <c r="N355" s="534"/>
      <c r="O355" s="534"/>
      <c r="P355" s="534"/>
      <c r="Q355" s="534"/>
      <c r="R355" s="534"/>
      <c r="S355" s="534"/>
    </row>
    <row r="356" spans="2:19" x14ac:dyDescent="0.25">
      <c r="B356" s="575">
        <v>6.15</v>
      </c>
      <c r="C356" s="578" t="s">
        <v>732</v>
      </c>
      <c r="D356" s="570" t="s">
        <v>162</v>
      </c>
      <c r="E356" s="570" t="s">
        <v>162</v>
      </c>
      <c r="F356" s="575">
        <v>2017</v>
      </c>
      <c r="G356" s="575">
        <v>2017</v>
      </c>
      <c r="H356" s="532"/>
      <c r="I356" s="532"/>
      <c r="J356" s="532"/>
      <c r="K356" s="532"/>
      <c r="L356" s="532"/>
      <c r="M356" s="532"/>
      <c r="N356" s="532"/>
      <c r="O356" s="532"/>
      <c r="P356" s="532"/>
      <c r="Q356" s="532"/>
      <c r="R356" s="532"/>
      <c r="S356" s="575"/>
    </row>
    <row r="357" spans="2:19" x14ac:dyDescent="0.25">
      <c r="B357" s="576"/>
      <c r="C357" s="579"/>
      <c r="D357" s="570"/>
      <c r="E357" s="570"/>
      <c r="F357" s="576"/>
      <c r="G357" s="576"/>
      <c r="H357" s="533"/>
      <c r="I357" s="533"/>
      <c r="J357" s="533"/>
      <c r="K357" s="533"/>
      <c r="L357" s="533"/>
      <c r="M357" s="533"/>
      <c r="N357" s="533"/>
      <c r="O357" s="533"/>
      <c r="P357" s="533"/>
      <c r="Q357" s="533"/>
      <c r="R357" s="533"/>
      <c r="S357" s="576"/>
    </row>
    <row r="358" spans="2:19" x14ac:dyDescent="0.25">
      <c r="B358" s="576"/>
      <c r="C358" s="579"/>
      <c r="D358" s="570"/>
      <c r="E358" s="570"/>
      <c r="F358" s="576"/>
      <c r="G358" s="576"/>
      <c r="H358" s="533"/>
      <c r="I358" s="533"/>
      <c r="J358" s="533"/>
      <c r="K358" s="533"/>
      <c r="L358" s="533"/>
      <c r="M358" s="533"/>
      <c r="N358" s="533"/>
      <c r="O358" s="533"/>
      <c r="P358" s="533"/>
      <c r="Q358" s="533"/>
      <c r="R358" s="533"/>
      <c r="S358" s="576"/>
    </row>
    <row r="359" spans="2:19" ht="23.25" customHeight="1" x14ac:dyDescent="0.25">
      <c r="B359" s="577"/>
      <c r="C359" s="580"/>
      <c r="D359" s="570"/>
      <c r="E359" s="570"/>
      <c r="F359" s="577"/>
      <c r="G359" s="577"/>
      <c r="H359" s="534"/>
      <c r="I359" s="534"/>
      <c r="J359" s="534"/>
      <c r="K359" s="534"/>
      <c r="L359" s="534"/>
      <c r="M359" s="534"/>
      <c r="N359" s="534"/>
      <c r="O359" s="534"/>
      <c r="P359" s="534"/>
      <c r="Q359" s="534"/>
      <c r="R359" s="534"/>
      <c r="S359" s="577"/>
    </row>
    <row r="360" spans="2:19" x14ac:dyDescent="0.25">
      <c r="B360" s="575">
        <v>6.16</v>
      </c>
      <c r="C360" s="578" t="s">
        <v>733</v>
      </c>
      <c r="D360" s="567" t="s">
        <v>162</v>
      </c>
      <c r="E360" s="567" t="s">
        <v>162</v>
      </c>
      <c r="F360" s="575">
        <v>2017</v>
      </c>
      <c r="G360" s="575">
        <v>2017</v>
      </c>
      <c r="H360" s="532"/>
      <c r="I360" s="532"/>
      <c r="J360" s="532"/>
      <c r="K360" s="532"/>
      <c r="L360" s="532"/>
      <c r="M360" s="532"/>
      <c r="N360" s="532"/>
      <c r="O360" s="532"/>
      <c r="P360" s="532"/>
      <c r="Q360" s="532"/>
      <c r="R360" s="532"/>
      <c r="S360" s="575"/>
    </row>
    <row r="361" spans="2:19" x14ac:dyDescent="0.25">
      <c r="B361" s="576"/>
      <c r="C361" s="579"/>
      <c r="D361" s="567"/>
      <c r="E361" s="567"/>
      <c r="F361" s="576"/>
      <c r="G361" s="576"/>
      <c r="H361" s="533"/>
      <c r="I361" s="533"/>
      <c r="J361" s="533"/>
      <c r="K361" s="533"/>
      <c r="L361" s="533"/>
      <c r="M361" s="533"/>
      <c r="N361" s="533"/>
      <c r="O361" s="533"/>
      <c r="P361" s="533"/>
      <c r="Q361" s="533"/>
      <c r="R361" s="533"/>
      <c r="S361" s="576"/>
    </row>
    <row r="362" spans="2:19" x14ac:dyDescent="0.25">
      <c r="B362" s="576"/>
      <c r="C362" s="579"/>
      <c r="D362" s="567"/>
      <c r="E362" s="567"/>
      <c r="F362" s="576"/>
      <c r="G362" s="576"/>
      <c r="H362" s="533"/>
      <c r="I362" s="533"/>
      <c r="J362" s="533"/>
      <c r="K362" s="533"/>
      <c r="L362" s="533"/>
      <c r="M362" s="533"/>
      <c r="N362" s="533"/>
      <c r="O362" s="533"/>
      <c r="P362" s="533"/>
      <c r="Q362" s="533"/>
      <c r="R362" s="533"/>
      <c r="S362" s="576"/>
    </row>
    <row r="363" spans="2:19" x14ac:dyDescent="0.25">
      <c r="B363" s="577"/>
      <c r="C363" s="580"/>
      <c r="D363" s="567"/>
      <c r="E363" s="567"/>
      <c r="F363" s="577"/>
      <c r="G363" s="577"/>
      <c r="H363" s="534"/>
      <c r="I363" s="534"/>
      <c r="J363" s="534"/>
      <c r="K363" s="534"/>
      <c r="L363" s="534"/>
      <c r="M363" s="534"/>
      <c r="N363" s="534"/>
      <c r="O363" s="534"/>
      <c r="P363" s="534"/>
      <c r="Q363" s="534"/>
      <c r="R363" s="534"/>
      <c r="S363" s="577"/>
    </row>
    <row r="364" spans="2:19" x14ac:dyDescent="0.25">
      <c r="B364" s="575">
        <v>6.17</v>
      </c>
      <c r="C364" s="578" t="s">
        <v>734</v>
      </c>
      <c r="D364" s="570" t="s">
        <v>162</v>
      </c>
      <c r="E364" s="570" t="s">
        <v>162</v>
      </c>
      <c r="F364" s="575">
        <v>2017</v>
      </c>
      <c r="G364" s="575">
        <v>2017</v>
      </c>
      <c r="H364" s="532"/>
      <c r="I364" s="532"/>
      <c r="J364" s="532"/>
      <c r="K364" s="532"/>
      <c r="L364" s="532"/>
      <c r="M364" s="532"/>
      <c r="N364" s="532"/>
      <c r="O364" s="532"/>
      <c r="P364" s="532"/>
      <c r="Q364" s="532"/>
      <c r="R364" s="532"/>
      <c r="S364" s="575"/>
    </row>
    <row r="365" spans="2:19" x14ac:dyDescent="0.25">
      <c r="B365" s="576"/>
      <c r="C365" s="579"/>
      <c r="D365" s="570"/>
      <c r="E365" s="570"/>
      <c r="F365" s="576"/>
      <c r="G365" s="576"/>
      <c r="H365" s="533"/>
      <c r="I365" s="533"/>
      <c r="J365" s="533"/>
      <c r="K365" s="533"/>
      <c r="L365" s="533"/>
      <c r="M365" s="533"/>
      <c r="N365" s="533"/>
      <c r="O365" s="533"/>
      <c r="P365" s="533"/>
      <c r="Q365" s="533"/>
      <c r="R365" s="533"/>
      <c r="S365" s="576"/>
    </row>
    <row r="366" spans="2:19" x14ac:dyDescent="0.25">
      <c r="B366" s="576"/>
      <c r="C366" s="579"/>
      <c r="D366" s="570"/>
      <c r="E366" s="570"/>
      <c r="F366" s="576"/>
      <c r="G366" s="576"/>
      <c r="H366" s="533"/>
      <c r="I366" s="533"/>
      <c r="J366" s="533"/>
      <c r="K366" s="533"/>
      <c r="L366" s="533"/>
      <c r="M366" s="533"/>
      <c r="N366" s="533"/>
      <c r="O366" s="533"/>
      <c r="P366" s="533"/>
      <c r="Q366" s="533"/>
      <c r="R366" s="533"/>
      <c r="S366" s="576"/>
    </row>
    <row r="367" spans="2:19" x14ac:dyDescent="0.25">
      <c r="B367" s="577"/>
      <c r="C367" s="580"/>
      <c r="D367" s="570"/>
      <c r="E367" s="570"/>
      <c r="F367" s="577"/>
      <c r="G367" s="577"/>
      <c r="H367" s="534"/>
      <c r="I367" s="534"/>
      <c r="J367" s="534"/>
      <c r="K367" s="534"/>
      <c r="L367" s="534"/>
      <c r="M367" s="534"/>
      <c r="N367" s="534"/>
      <c r="O367" s="534"/>
      <c r="P367" s="534"/>
      <c r="Q367" s="534"/>
      <c r="R367" s="534"/>
      <c r="S367" s="577"/>
    </row>
    <row r="368" spans="2:19" x14ac:dyDescent="0.25">
      <c r="B368" s="575">
        <v>6.18</v>
      </c>
      <c r="C368" s="578" t="s">
        <v>735</v>
      </c>
      <c r="D368" s="567" t="s">
        <v>162</v>
      </c>
      <c r="E368" s="567" t="s">
        <v>162</v>
      </c>
      <c r="F368" s="575">
        <v>2017</v>
      </c>
      <c r="G368" s="575">
        <v>2017</v>
      </c>
      <c r="H368" s="532"/>
      <c r="I368" s="532"/>
      <c r="J368" s="532"/>
      <c r="K368" s="532"/>
      <c r="L368" s="532"/>
      <c r="M368" s="532"/>
      <c r="N368" s="532"/>
      <c r="O368" s="532"/>
      <c r="P368" s="532"/>
      <c r="Q368" s="532"/>
      <c r="R368" s="532"/>
      <c r="S368" s="575"/>
    </row>
    <row r="369" spans="2:19" x14ac:dyDescent="0.25">
      <c r="B369" s="576"/>
      <c r="C369" s="579"/>
      <c r="D369" s="567"/>
      <c r="E369" s="567"/>
      <c r="F369" s="576"/>
      <c r="G369" s="576"/>
      <c r="H369" s="533"/>
      <c r="I369" s="533"/>
      <c r="J369" s="533"/>
      <c r="K369" s="533"/>
      <c r="L369" s="533"/>
      <c r="M369" s="533"/>
      <c r="N369" s="533"/>
      <c r="O369" s="533"/>
      <c r="P369" s="533"/>
      <c r="Q369" s="533"/>
      <c r="R369" s="533"/>
      <c r="S369" s="576"/>
    </row>
    <row r="370" spans="2:19" x14ac:dyDescent="0.25">
      <c r="B370" s="576"/>
      <c r="C370" s="579"/>
      <c r="D370" s="567"/>
      <c r="E370" s="567"/>
      <c r="F370" s="576"/>
      <c r="G370" s="576"/>
      <c r="H370" s="533"/>
      <c r="I370" s="533"/>
      <c r="J370" s="533"/>
      <c r="K370" s="533"/>
      <c r="L370" s="533"/>
      <c r="M370" s="533"/>
      <c r="N370" s="533"/>
      <c r="O370" s="533"/>
      <c r="P370" s="533"/>
      <c r="Q370" s="533"/>
      <c r="R370" s="533"/>
      <c r="S370" s="576"/>
    </row>
    <row r="371" spans="2:19" x14ac:dyDescent="0.25">
      <c r="B371" s="577"/>
      <c r="C371" s="580"/>
      <c r="D371" s="567"/>
      <c r="E371" s="567"/>
      <c r="F371" s="577"/>
      <c r="G371" s="577"/>
      <c r="H371" s="534"/>
      <c r="I371" s="534"/>
      <c r="J371" s="534"/>
      <c r="K371" s="534"/>
      <c r="L371" s="534"/>
      <c r="M371" s="534"/>
      <c r="N371" s="534"/>
      <c r="O371" s="534"/>
      <c r="P371" s="534"/>
      <c r="Q371" s="534"/>
      <c r="R371" s="534"/>
      <c r="S371" s="577"/>
    </row>
    <row r="372" spans="2:19" x14ac:dyDescent="0.25">
      <c r="B372" s="547">
        <v>7</v>
      </c>
      <c r="C372" s="548" t="s">
        <v>736</v>
      </c>
      <c r="D372" s="497" t="s">
        <v>646</v>
      </c>
      <c r="E372" s="587" t="s">
        <v>737</v>
      </c>
      <c r="F372" s="547">
        <v>2014</v>
      </c>
      <c r="G372" s="547">
        <v>2018</v>
      </c>
      <c r="H372" s="558"/>
      <c r="I372" s="559"/>
      <c r="J372" s="559"/>
      <c r="K372" s="559"/>
      <c r="L372" s="559"/>
      <c r="M372" s="559"/>
      <c r="N372" s="559"/>
      <c r="O372" s="559"/>
      <c r="P372" s="559"/>
      <c r="Q372" s="559"/>
      <c r="R372" s="559"/>
      <c r="S372" s="560"/>
    </row>
    <row r="373" spans="2:19" x14ac:dyDescent="0.25">
      <c r="B373" s="547"/>
      <c r="C373" s="548"/>
      <c r="D373" s="498"/>
      <c r="E373" s="588"/>
      <c r="F373" s="547"/>
      <c r="G373" s="547"/>
      <c r="H373" s="561"/>
      <c r="I373" s="562"/>
      <c r="J373" s="562"/>
      <c r="K373" s="562"/>
      <c r="L373" s="562"/>
      <c r="M373" s="562"/>
      <c r="N373" s="562"/>
      <c r="O373" s="562"/>
      <c r="P373" s="562"/>
      <c r="Q373" s="562"/>
      <c r="R373" s="562"/>
      <c r="S373" s="563"/>
    </row>
    <row r="374" spans="2:19" x14ac:dyDescent="0.25">
      <c r="B374" s="547"/>
      <c r="C374" s="548"/>
      <c r="D374" s="498"/>
      <c r="E374" s="588"/>
      <c r="F374" s="547"/>
      <c r="G374" s="547"/>
      <c r="H374" s="561"/>
      <c r="I374" s="562"/>
      <c r="J374" s="562"/>
      <c r="K374" s="562"/>
      <c r="L374" s="562"/>
      <c r="M374" s="562"/>
      <c r="N374" s="562"/>
      <c r="O374" s="562"/>
      <c r="P374" s="562"/>
      <c r="Q374" s="562"/>
      <c r="R374" s="562"/>
      <c r="S374" s="563"/>
    </row>
    <row r="375" spans="2:19" ht="34.5" customHeight="1" x14ac:dyDescent="0.25">
      <c r="B375" s="547"/>
      <c r="C375" s="548"/>
      <c r="D375" s="498"/>
      <c r="E375" s="589"/>
      <c r="F375" s="547"/>
      <c r="G375" s="547"/>
      <c r="H375" s="564"/>
      <c r="I375" s="565"/>
      <c r="J375" s="565"/>
      <c r="K375" s="565"/>
      <c r="L375" s="565"/>
      <c r="M375" s="565"/>
      <c r="N375" s="565"/>
      <c r="O375" s="565"/>
      <c r="P375" s="565"/>
      <c r="Q375" s="565"/>
      <c r="R375" s="565"/>
      <c r="S375" s="566"/>
    </row>
    <row r="376" spans="2:19" x14ac:dyDescent="0.25">
      <c r="B376" s="568">
        <v>7.1</v>
      </c>
      <c r="C376" s="569" t="s">
        <v>738</v>
      </c>
      <c r="D376" s="567" t="s">
        <v>162</v>
      </c>
      <c r="E376" s="567" t="s">
        <v>162</v>
      </c>
      <c r="F376" s="568">
        <v>2014</v>
      </c>
      <c r="G376" s="568">
        <v>2014</v>
      </c>
      <c r="H376" s="532" t="s">
        <v>892</v>
      </c>
      <c r="I376" s="532" t="s">
        <v>892</v>
      </c>
      <c r="J376" s="532" t="s">
        <v>892</v>
      </c>
      <c r="K376" s="532" t="s">
        <v>892</v>
      </c>
      <c r="L376" s="532"/>
      <c r="M376" s="532"/>
      <c r="N376" s="532"/>
      <c r="O376" s="532"/>
      <c r="P376" s="532"/>
      <c r="Q376" s="532"/>
      <c r="R376" s="532"/>
      <c r="S376" s="575"/>
    </row>
    <row r="377" spans="2:19" x14ac:dyDescent="0.25">
      <c r="B377" s="568"/>
      <c r="C377" s="569"/>
      <c r="D377" s="567"/>
      <c r="E377" s="567"/>
      <c r="F377" s="568"/>
      <c r="G377" s="568"/>
      <c r="H377" s="533"/>
      <c r="I377" s="533"/>
      <c r="J377" s="533"/>
      <c r="K377" s="533"/>
      <c r="L377" s="533"/>
      <c r="M377" s="533"/>
      <c r="N377" s="533"/>
      <c r="O377" s="533"/>
      <c r="P377" s="533"/>
      <c r="Q377" s="533"/>
      <c r="R377" s="533"/>
      <c r="S377" s="576"/>
    </row>
    <row r="378" spans="2:19" x14ac:dyDescent="0.25">
      <c r="B378" s="568"/>
      <c r="C378" s="569"/>
      <c r="D378" s="567"/>
      <c r="E378" s="567"/>
      <c r="F378" s="568"/>
      <c r="G378" s="568"/>
      <c r="H378" s="533"/>
      <c r="I378" s="533"/>
      <c r="J378" s="533"/>
      <c r="K378" s="533"/>
      <c r="L378" s="533"/>
      <c r="M378" s="533"/>
      <c r="N378" s="533"/>
      <c r="O378" s="533"/>
      <c r="P378" s="533"/>
      <c r="Q378" s="533"/>
      <c r="R378" s="533"/>
      <c r="S378" s="576"/>
    </row>
    <row r="379" spans="2:19" ht="22.5" customHeight="1" x14ac:dyDescent="0.25">
      <c r="B379" s="568"/>
      <c r="C379" s="569"/>
      <c r="D379" s="567"/>
      <c r="E379" s="567"/>
      <c r="F379" s="568"/>
      <c r="G379" s="568"/>
      <c r="H379" s="534"/>
      <c r="I379" s="534"/>
      <c r="J379" s="534"/>
      <c r="K379" s="534"/>
      <c r="L379" s="534"/>
      <c r="M379" s="534"/>
      <c r="N379" s="534"/>
      <c r="O379" s="534"/>
      <c r="P379" s="534"/>
      <c r="Q379" s="534"/>
      <c r="R379" s="534"/>
      <c r="S379" s="577"/>
    </row>
    <row r="380" spans="2:19" x14ac:dyDescent="0.25">
      <c r="B380" s="568">
        <v>7.2</v>
      </c>
      <c r="C380" s="569" t="s">
        <v>739</v>
      </c>
      <c r="D380" s="570" t="s">
        <v>162</v>
      </c>
      <c r="E380" s="570" t="s">
        <v>162</v>
      </c>
      <c r="F380" s="568">
        <v>2014</v>
      </c>
      <c r="G380" s="568">
        <v>2014</v>
      </c>
      <c r="H380" s="532" t="s">
        <v>892</v>
      </c>
      <c r="I380" s="532" t="s">
        <v>892</v>
      </c>
      <c r="J380" s="532" t="s">
        <v>892</v>
      </c>
      <c r="K380" s="532" t="s">
        <v>892</v>
      </c>
      <c r="L380" s="532"/>
      <c r="M380" s="532"/>
      <c r="N380" s="532"/>
      <c r="O380" s="532"/>
      <c r="P380" s="532"/>
      <c r="Q380" s="532"/>
      <c r="R380" s="532"/>
      <c r="S380" s="532"/>
    </row>
    <row r="381" spans="2:19" x14ac:dyDescent="0.25">
      <c r="B381" s="568"/>
      <c r="C381" s="569"/>
      <c r="D381" s="570"/>
      <c r="E381" s="570"/>
      <c r="F381" s="568"/>
      <c r="G381" s="568"/>
      <c r="H381" s="533"/>
      <c r="I381" s="533"/>
      <c r="J381" s="533"/>
      <c r="K381" s="533"/>
      <c r="L381" s="533"/>
      <c r="M381" s="533"/>
      <c r="N381" s="533"/>
      <c r="O381" s="533"/>
      <c r="P381" s="533"/>
      <c r="Q381" s="533"/>
      <c r="R381" s="533"/>
      <c r="S381" s="533"/>
    </row>
    <row r="382" spans="2:19" x14ac:dyDescent="0.25">
      <c r="B382" s="568"/>
      <c r="C382" s="569"/>
      <c r="D382" s="570"/>
      <c r="E382" s="570"/>
      <c r="F382" s="568"/>
      <c r="G382" s="568"/>
      <c r="H382" s="533"/>
      <c r="I382" s="533"/>
      <c r="J382" s="533"/>
      <c r="K382" s="533"/>
      <c r="L382" s="533"/>
      <c r="M382" s="533"/>
      <c r="N382" s="533"/>
      <c r="O382" s="533"/>
      <c r="P382" s="533"/>
      <c r="Q382" s="533"/>
      <c r="R382" s="533"/>
      <c r="S382" s="533"/>
    </row>
    <row r="383" spans="2:19" ht="29.25" customHeight="1" x14ac:dyDescent="0.25">
      <c r="B383" s="568"/>
      <c r="C383" s="569"/>
      <c r="D383" s="570"/>
      <c r="E383" s="570"/>
      <c r="F383" s="568"/>
      <c r="G383" s="568"/>
      <c r="H383" s="534"/>
      <c r="I383" s="534"/>
      <c r="J383" s="534"/>
      <c r="K383" s="534"/>
      <c r="L383" s="534"/>
      <c r="M383" s="534"/>
      <c r="N383" s="534"/>
      <c r="O383" s="534"/>
      <c r="P383" s="534"/>
      <c r="Q383" s="534"/>
      <c r="R383" s="534"/>
      <c r="S383" s="534"/>
    </row>
    <row r="384" spans="2:19" x14ac:dyDescent="0.25">
      <c r="B384" s="568">
        <v>7.3</v>
      </c>
      <c r="C384" s="569" t="s">
        <v>740</v>
      </c>
      <c r="D384" s="567" t="s">
        <v>162</v>
      </c>
      <c r="E384" s="567" t="s">
        <v>162</v>
      </c>
      <c r="F384" s="568">
        <v>2015</v>
      </c>
      <c r="G384" s="568">
        <v>2015</v>
      </c>
      <c r="H384" s="532"/>
      <c r="I384" s="532"/>
      <c r="J384" s="532"/>
      <c r="K384" s="532"/>
      <c r="L384" s="532"/>
      <c r="M384" s="532"/>
      <c r="N384" s="532" t="s">
        <v>892</v>
      </c>
      <c r="O384" s="532" t="s">
        <v>892</v>
      </c>
      <c r="P384" s="532"/>
      <c r="Q384" s="532"/>
      <c r="R384" s="532"/>
      <c r="S384" s="532"/>
    </row>
    <row r="385" spans="2:19" x14ac:dyDescent="0.25">
      <c r="B385" s="568"/>
      <c r="C385" s="569"/>
      <c r="D385" s="567"/>
      <c r="E385" s="567"/>
      <c r="F385" s="568"/>
      <c r="G385" s="568"/>
      <c r="H385" s="533"/>
      <c r="I385" s="533"/>
      <c r="J385" s="533"/>
      <c r="K385" s="533"/>
      <c r="L385" s="533"/>
      <c r="M385" s="533"/>
      <c r="N385" s="533"/>
      <c r="O385" s="533"/>
      <c r="P385" s="533"/>
      <c r="Q385" s="533"/>
      <c r="R385" s="533"/>
      <c r="S385" s="533"/>
    </row>
    <row r="386" spans="2:19" x14ac:dyDescent="0.25">
      <c r="B386" s="568"/>
      <c r="C386" s="569"/>
      <c r="D386" s="567"/>
      <c r="E386" s="567"/>
      <c r="F386" s="568"/>
      <c r="G386" s="568"/>
      <c r="H386" s="533"/>
      <c r="I386" s="533"/>
      <c r="J386" s="533"/>
      <c r="K386" s="533"/>
      <c r="L386" s="533"/>
      <c r="M386" s="533"/>
      <c r="N386" s="533"/>
      <c r="O386" s="533"/>
      <c r="P386" s="533"/>
      <c r="Q386" s="533"/>
      <c r="R386" s="533"/>
      <c r="S386" s="533"/>
    </row>
    <row r="387" spans="2:19" x14ac:dyDescent="0.25">
      <c r="B387" s="568"/>
      <c r="C387" s="569"/>
      <c r="D387" s="567"/>
      <c r="E387" s="567"/>
      <c r="F387" s="568"/>
      <c r="G387" s="568"/>
      <c r="H387" s="534"/>
      <c r="I387" s="534"/>
      <c r="J387" s="534"/>
      <c r="K387" s="534"/>
      <c r="L387" s="534"/>
      <c r="M387" s="534"/>
      <c r="N387" s="534"/>
      <c r="O387" s="534"/>
      <c r="P387" s="534"/>
      <c r="Q387" s="534"/>
      <c r="R387" s="534"/>
      <c r="S387" s="534"/>
    </row>
    <row r="388" spans="2:19" x14ac:dyDescent="0.25">
      <c r="B388" s="568">
        <v>7.4</v>
      </c>
      <c r="C388" s="569" t="s">
        <v>741</v>
      </c>
      <c r="D388" s="567" t="s">
        <v>162</v>
      </c>
      <c r="E388" s="567" t="s">
        <v>162</v>
      </c>
      <c r="F388" s="568">
        <v>2015</v>
      </c>
      <c r="G388" s="568">
        <v>2015</v>
      </c>
      <c r="H388" s="532"/>
      <c r="I388" s="532"/>
      <c r="J388" s="532"/>
      <c r="K388" s="532"/>
      <c r="L388" s="532"/>
      <c r="M388" s="532"/>
      <c r="N388" s="532" t="s">
        <v>892</v>
      </c>
      <c r="O388" s="532" t="s">
        <v>892</v>
      </c>
      <c r="P388" s="532"/>
      <c r="Q388" s="532"/>
      <c r="R388" s="532"/>
      <c r="S388" s="575"/>
    </row>
    <row r="389" spans="2:19" x14ac:dyDescent="0.25">
      <c r="B389" s="568"/>
      <c r="C389" s="569"/>
      <c r="D389" s="567"/>
      <c r="E389" s="567"/>
      <c r="F389" s="568"/>
      <c r="G389" s="568"/>
      <c r="H389" s="533"/>
      <c r="I389" s="533"/>
      <c r="J389" s="533"/>
      <c r="K389" s="533"/>
      <c r="L389" s="533"/>
      <c r="M389" s="533"/>
      <c r="N389" s="533"/>
      <c r="O389" s="533"/>
      <c r="P389" s="533"/>
      <c r="Q389" s="533"/>
      <c r="R389" s="533"/>
      <c r="S389" s="576"/>
    </row>
    <row r="390" spans="2:19" x14ac:dyDescent="0.25">
      <c r="B390" s="568"/>
      <c r="C390" s="569"/>
      <c r="D390" s="567"/>
      <c r="E390" s="567"/>
      <c r="F390" s="568"/>
      <c r="G390" s="568"/>
      <c r="H390" s="533"/>
      <c r="I390" s="533"/>
      <c r="J390" s="533"/>
      <c r="K390" s="533"/>
      <c r="L390" s="533"/>
      <c r="M390" s="533"/>
      <c r="N390" s="533"/>
      <c r="O390" s="533"/>
      <c r="P390" s="533"/>
      <c r="Q390" s="533"/>
      <c r="R390" s="533"/>
      <c r="S390" s="576"/>
    </row>
    <row r="391" spans="2:19" x14ac:dyDescent="0.25">
      <c r="B391" s="568"/>
      <c r="C391" s="569"/>
      <c r="D391" s="567"/>
      <c r="E391" s="567"/>
      <c r="F391" s="568"/>
      <c r="G391" s="568"/>
      <c r="H391" s="534"/>
      <c r="I391" s="534"/>
      <c r="J391" s="534"/>
      <c r="K391" s="534"/>
      <c r="L391" s="534"/>
      <c r="M391" s="534"/>
      <c r="N391" s="534"/>
      <c r="O391" s="534"/>
      <c r="P391" s="534"/>
      <c r="Q391" s="534"/>
      <c r="R391" s="534"/>
      <c r="S391" s="577"/>
    </row>
    <row r="392" spans="2:19" x14ac:dyDescent="0.25">
      <c r="B392" s="568">
        <v>7.5</v>
      </c>
      <c r="C392" s="569" t="s">
        <v>742</v>
      </c>
      <c r="D392" s="570" t="s">
        <v>162</v>
      </c>
      <c r="E392" s="570" t="s">
        <v>162</v>
      </c>
      <c r="F392" s="568">
        <v>2015</v>
      </c>
      <c r="G392" s="568">
        <v>2015</v>
      </c>
      <c r="H392" s="532"/>
      <c r="I392" s="532"/>
      <c r="J392" s="532"/>
      <c r="K392" s="532"/>
      <c r="L392" s="532" t="s">
        <v>892</v>
      </c>
      <c r="M392" s="532" t="s">
        <v>892</v>
      </c>
      <c r="N392" s="532" t="s">
        <v>892</v>
      </c>
      <c r="O392" s="532" t="s">
        <v>892</v>
      </c>
      <c r="P392" s="532"/>
      <c r="Q392" s="532"/>
      <c r="R392" s="532"/>
      <c r="S392" s="575"/>
    </row>
    <row r="393" spans="2:19" x14ac:dyDescent="0.25">
      <c r="B393" s="568"/>
      <c r="C393" s="569"/>
      <c r="D393" s="570"/>
      <c r="E393" s="570"/>
      <c r="F393" s="568"/>
      <c r="G393" s="568"/>
      <c r="H393" s="533"/>
      <c r="I393" s="533"/>
      <c r="J393" s="533"/>
      <c r="K393" s="533"/>
      <c r="L393" s="533"/>
      <c r="M393" s="533"/>
      <c r="N393" s="533"/>
      <c r="O393" s="533"/>
      <c r="P393" s="533"/>
      <c r="Q393" s="533"/>
      <c r="R393" s="533"/>
      <c r="S393" s="576"/>
    </row>
    <row r="394" spans="2:19" x14ac:dyDescent="0.25">
      <c r="B394" s="568"/>
      <c r="C394" s="569"/>
      <c r="D394" s="570"/>
      <c r="E394" s="570"/>
      <c r="F394" s="568"/>
      <c r="G394" s="568"/>
      <c r="H394" s="533"/>
      <c r="I394" s="533"/>
      <c r="J394" s="533"/>
      <c r="K394" s="533"/>
      <c r="L394" s="533"/>
      <c r="M394" s="533"/>
      <c r="N394" s="533"/>
      <c r="O394" s="533"/>
      <c r="P394" s="533"/>
      <c r="Q394" s="533"/>
      <c r="R394" s="533"/>
      <c r="S394" s="576"/>
    </row>
    <row r="395" spans="2:19" x14ac:dyDescent="0.25">
      <c r="B395" s="568"/>
      <c r="C395" s="569"/>
      <c r="D395" s="570"/>
      <c r="E395" s="570"/>
      <c r="F395" s="568"/>
      <c r="G395" s="568"/>
      <c r="H395" s="534"/>
      <c r="I395" s="534"/>
      <c r="J395" s="534"/>
      <c r="K395" s="534"/>
      <c r="L395" s="534"/>
      <c r="M395" s="534"/>
      <c r="N395" s="534"/>
      <c r="O395" s="534"/>
      <c r="P395" s="534"/>
      <c r="Q395" s="534"/>
      <c r="R395" s="534"/>
      <c r="S395" s="577"/>
    </row>
    <row r="396" spans="2:19" x14ac:dyDescent="0.25">
      <c r="B396" s="568">
        <v>7.6</v>
      </c>
      <c r="C396" s="569" t="s">
        <v>743</v>
      </c>
      <c r="D396" s="567" t="s">
        <v>162</v>
      </c>
      <c r="E396" s="567" t="s">
        <v>162</v>
      </c>
      <c r="F396" s="568">
        <v>2015</v>
      </c>
      <c r="G396" s="568">
        <v>2015</v>
      </c>
      <c r="H396" s="532"/>
      <c r="I396" s="532"/>
      <c r="J396" s="532"/>
      <c r="K396" s="532"/>
      <c r="L396" s="532"/>
      <c r="M396" s="532"/>
      <c r="N396" s="532" t="s">
        <v>892</v>
      </c>
      <c r="O396" s="532" t="s">
        <v>892</v>
      </c>
      <c r="P396" s="532"/>
      <c r="Q396" s="532"/>
      <c r="R396" s="532"/>
      <c r="S396" s="575"/>
    </row>
    <row r="397" spans="2:19" x14ac:dyDescent="0.25">
      <c r="B397" s="568"/>
      <c r="C397" s="569"/>
      <c r="D397" s="567"/>
      <c r="E397" s="567"/>
      <c r="F397" s="568"/>
      <c r="G397" s="568"/>
      <c r="H397" s="533"/>
      <c r="I397" s="533"/>
      <c r="J397" s="533"/>
      <c r="K397" s="533"/>
      <c r="L397" s="533"/>
      <c r="M397" s="533"/>
      <c r="N397" s="533"/>
      <c r="O397" s="533"/>
      <c r="P397" s="533"/>
      <c r="Q397" s="533"/>
      <c r="R397" s="533"/>
      <c r="S397" s="576"/>
    </row>
    <row r="398" spans="2:19" x14ac:dyDescent="0.25">
      <c r="B398" s="568"/>
      <c r="C398" s="569"/>
      <c r="D398" s="567"/>
      <c r="E398" s="567"/>
      <c r="F398" s="568"/>
      <c r="G398" s="568"/>
      <c r="H398" s="533"/>
      <c r="I398" s="533"/>
      <c r="J398" s="533"/>
      <c r="K398" s="533"/>
      <c r="L398" s="533"/>
      <c r="M398" s="533"/>
      <c r="N398" s="533"/>
      <c r="O398" s="533"/>
      <c r="P398" s="533"/>
      <c r="Q398" s="533"/>
      <c r="R398" s="533"/>
      <c r="S398" s="576"/>
    </row>
    <row r="399" spans="2:19" x14ac:dyDescent="0.25">
      <c r="B399" s="568"/>
      <c r="C399" s="569"/>
      <c r="D399" s="567"/>
      <c r="E399" s="567"/>
      <c r="F399" s="568"/>
      <c r="G399" s="568"/>
      <c r="H399" s="534"/>
      <c r="I399" s="534"/>
      <c r="J399" s="534"/>
      <c r="K399" s="534"/>
      <c r="L399" s="534"/>
      <c r="M399" s="534"/>
      <c r="N399" s="534"/>
      <c r="O399" s="534"/>
      <c r="P399" s="534"/>
      <c r="Q399" s="534"/>
      <c r="R399" s="534"/>
      <c r="S399" s="577"/>
    </row>
    <row r="400" spans="2:19" x14ac:dyDescent="0.25">
      <c r="B400" s="568">
        <v>7.7</v>
      </c>
      <c r="C400" s="569" t="s">
        <v>744</v>
      </c>
      <c r="D400" s="567" t="s">
        <v>162</v>
      </c>
      <c r="E400" s="567" t="s">
        <v>162</v>
      </c>
      <c r="F400" s="568">
        <v>2015</v>
      </c>
      <c r="G400" s="568">
        <v>2015</v>
      </c>
      <c r="H400" s="532"/>
      <c r="I400" s="532"/>
      <c r="J400" s="532"/>
      <c r="K400" s="532"/>
      <c r="L400" s="532"/>
      <c r="M400" s="532" t="s">
        <v>892</v>
      </c>
      <c r="N400" s="532" t="s">
        <v>892</v>
      </c>
      <c r="O400" s="532"/>
      <c r="P400" s="532"/>
      <c r="Q400" s="532"/>
      <c r="R400" s="532"/>
      <c r="S400" s="575"/>
    </row>
    <row r="401" spans="2:19" x14ac:dyDescent="0.25">
      <c r="B401" s="568"/>
      <c r="C401" s="569"/>
      <c r="D401" s="567"/>
      <c r="E401" s="567"/>
      <c r="F401" s="568"/>
      <c r="G401" s="568"/>
      <c r="H401" s="533"/>
      <c r="I401" s="533"/>
      <c r="J401" s="533"/>
      <c r="K401" s="533"/>
      <c r="L401" s="533"/>
      <c r="M401" s="533"/>
      <c r="N401" s="533"/>
      <c r="O401" s="533"/>
      <c r="P401" s="533"/>
      <c r="Q401" s="533"/>
      <c r="R401" s="533"/>
      <c r="S401" s="576"/>
    </row>
    <row r="402" spans="2:19" x14ac:dyDescent="0.25">
      <c r="B402" s="568"/>
      <c r="C402" s="569"/>
      <c r="D402" s="567"/>
      <c r="E402" s="567"/>
      <c r="F402" s="568"/>
      <c r="G402" s="568"/>
      <c r="H402" s="533"/>
      <c r="I402" s="533"/>
      <c r="J402" s="533"/>
      <c r="K402" s="533"/>
      <c r="L402" s="533"/>
      <c r="M402" s="533"/>
      <c r="N402" s="533"/>
      <c r="O402" s="533"/>
      <c r="P402" s="533"/>
      <c r="Q402" s="533"/>
      <c r="R402" s="533"/>
      <c r="S402" s="576"/>
    </row>
    <row r="403" spans="2:19" x14ac:dyDescent="0.25">
      <c r="B403" s="568"/>
      <c r="C403" s="569"/>
      <c r="D403" s="567"/>
      <c r="E403" s="567"/>
      <c r="F403" s="568"/>
      <c r="G403" s="568"/>
      <c r="H403" s="534"/>
      <c r="I403" s="534"/>
      <c r="J403" s="534"/>
      <c r="K403" s="534"/>
      <c r="L403" s="534"/>
      <c r="M403" s="534"/>
      <c r="N403" s="534"/>
      <c r="O403" s="534"/>
      <c r="P403" s="534"/>
      <c r="Q403" s="534"/>
      <c r="R403" s="534"/>
      <c r="S403" s="577"/>
    </row>
    <row r="404" spans="2:19" x14ac:dyDescent="0.25">
      <c r="B404" s="568">
        <v>7.8</v>
      </c>
      <c r="C404" s="569" t="s">
        <v>745</v>
      </c>
      <c r="D404" s="570" t="s">
        <v>162</v>
      </c>
      <c r="E404" s="570" t="s">
        <v>162</v>
      </c>
      <c r="F404" s="568">
        <v>2015</v>
      </c>
      <c r="G404" s="568">
        <v>2015</v>
      </c>
      <c r="H404" s="532"/>
      <c r="I404" s="532"/>
      <c r="J404" s="532"/>
      <c r="K404" s="532"/>
      <c r="L404" s="532"/>
      <c r="M404" s="532"/>
      <c r="N404" s="532" t="s">
        <v>892</v>
      </c>
      <c r="O404" s="532" t="s">
        <v>892</v>
      </c>
      <c r="P404" s="532"/>
      <c r="Q404" s="532"/>
      <c r="R404" s="532"/>
      <c r="S404" s="575"/>
    </row>
    <row r="405" spans="2:19" x14ac:dyDescent="0.25">
      <c r="B405" s="568"/>
      <c r="C405" s="569"/>
      <c r="D405" s="570"/>
      <c r="E405" s="570"/>
      <c r="F405" s="568"/>
      <c r="G405" s="568"/>
      <c r="H405" s="533"/>
      <c r="I405" s="533"/>
      <c r="J405" s="533"/>
      <c r="K405" s="533"/>
      <c r="L405" s="533"/>
      <c r="M405" s="533"/>
      <c r="N405" s="533"/>
      <c r="O405" s="533"/>
      <c r="P405" s="533"/>
      <c r="Q405" s="533"/>
      <c r="R405" s="533"/>
      <c r="S405" s="576"/>
    </row>
    <row r="406" spans="2:19" x14ac:dyDescent="0.25">
      <c r="B406" s="568"/>
      <c r="C406" s="569"/>
      <c r="D406" s="570"/>
      <c r="E406" s="570"/>
      <c r="F406" s="568"/>
      <c r="G406" s="568"/>
      <c r="H406" s="533"/>
      <c r="I406" s="533"/>
      <c r="J406" s="533"/>
      <c r="K406" s="533"/>
      <c r="L406" s="533"/>
      <c r="M406" s="533"/>
      <c r="N406" s="533"/>
      <c r="O406" s="533"/>
      <c r="P406" s="533"/>
      <c r="Q406" s="533"/>
      <c r="R406" s="533"/>
      <c r="S406" s="576"/>
    </row>
    <row r="407" spans="2:19" ht="28.5" customHeight="1" x14ac:dyDescent="0.25">
      <c r="B407" s="568"/>
      <c r="C407" s="569"/>
      <c r="D407" s="570"/>
      <c r="E407" s="570"/>
      <c r="F407" s="568"/>
      <c r="G407" s="568"/>
      <c r="H407" s="534"/>
      <c r="I407" s="534"/>
      <c r="J407" s="534"/>
      <c r="K407" s="534"/>
      <c r="L407" s="534"/>
      <c r="M407" s="534"/>
      <c r="N407" s="534"/>
      <c r="O407" s="534"/>
      <c r="P407" s="534"/>
      <c r="Q407" s="534"/>
      <c r="R407" s="534"/>
      <c r="S407" s="577"/>
    </row>
    <row r="408" spans="2:19" x14ac:dyDescent="0.25">
      <c r="B408" s="568">
        <v>7.9</v>
      </c>
      <c r="C408" s="569" t="s">
        <v>746</v>
      </c>
      <c r="D408" s="567" t="s">
        <v>162</v>
      </c>
      <c r="E408" s="567" t="s">
        <v>162</v>
      </c>
      <c r="F408" s="568">
        <v>2015</v>
      </c>
      <c r="G408" s="568">
        <v>2015</v>
      </c>
      <c r="H408" s="532"/>
      <c r="I408" s="532"/>
      <c r="J408" s="532"/>
      <c r="K408" s="532"/>
      <c r="L408" s="532" t="s">
        <v>892</v>
      </c>
      <c r="M408" s="532" t="s">
        <v>892</v>
      </c>
      <c r="N408" s="532" t="s">
        <v>892</v>
      </c>
      <c r="O408" s="532" t="s">
        <v>892</v>
      </c>
      <c r="P408" s="532"/>
      <c r="Q408" s="532"/>
      <c r="R408" s="532"/>
      <c r="S408" s="532"/>
    </row>
    <row r="409" spans="2:19" x14ac:dyDescent="0.25">
      <c r="B409" s="568"/>
      <c r="C409" s="569"/>
      <c r="D409" s="567"/>
      <c r="E409" s="567"/>
      <c r="F409" s="568"/>
      <c r="G409" s="568"/>
      <c r="H409" s="533"/>
      <c r="I409" s="533"/>
      <c r="J409" s="533"/>
      <c r="K409" s="533"/>
      <c r="L409" s="533"/>
      <c r="M409" s="533"/>
      <c r="N409" s="533"/>
      <c r="O409" s="533"/>
      <c r="P409" s="533"/>
      <c r="Q409" s="533"/>
      <c r="R409" s="533"/>
      <c r="S409" s="533"/>
    </row>
    <row r="410" spans="2:19" x14ac:dyDescent="0.25">
      <c r="B410" s="568"/>
      <c r="C410" s="569"/>
      <c r="D410" s="567"/>
      <c r="E410" s="567"/>
      <c r="F410" s="568"/>
      <c r="G410" s="568"/>
      <c r="H410" s="533"/>
      <c r="I410" s="533"/>
      <c r="J410" s="533"/>
      <c r="K410" s="533"/>
      <c r="L410" s="533"/>
      <c r="M410" s="533"/>
      <c r="N410" s="533"/>
      <c r="O410" s="533"/>
      <c r="P410" s="533"/>
      <c r="Q410" s="533"/>
      <c r="R410" s="533"/>
      <c r="S410" s="533"/>
    </row>
    <row r="411" spans="2:19" x14ac:dyDescent="0.25">
      <c r="B411" s="568"/>
      <c r="C411" s="569"/>
      <c r="D411" s="567"/>
      <c r="E411" s="567"/>
      <c r="F411" s="568"/>
      <c r="G411" s="568"/>
      <c r="H411" s="534"/>
      <c r="I411" s="534"/>
      <c r="J411" s="534"/>
      <c r="K411" s="534"/>
      <c r="L411" s="534"/>
      <c r="M411" s="534"/>
      <c r="N411" s="534"/>
      <c r="O411" s="534"/>
      <c r="P411" s="534"/>
      <c r="Q411" s="534"/>
      <c r="R411" s="534"/>
      <c r="S411" s="534"/>
    </row>
    <row r="412" spans="2:19" x14ac:dyDescent="0.25">
      <c r="B412" s="574">
        <v>7.1</v>
      </c>
      <c r="C412" s="569" t="s">
        <v>747</v>
      </c>
      <c r="D412" s="567" t="s">
        <v>162</v>
      </c>
      <c r="E412" s="567" t="s">
        <v>162</v>
      </c>
      <c r="F412" s="568">
        <v>2015</v>
      </c>
      <c r="G412" s="568">
        <v>2015</v>
      </c>
      <c r="H412" s="532"/>
      <c r="I412" s="532"/>
      <c r="J412" s="532"/>
      <c r="K412" s="532"/>
      <c r="L412" s="532"/>
      <c r="M412" s="532"/>
      <c r="N412" s="532" t="s">
        <v>892</v>
      </c>
      <c r="O412" s="532" t="s">
        <v>892</v>
      </c>
      <c r="P412" s="532"/>
      <c r="Q412" s="532"/>
      <c r="R412" s="532"/>
      <c r="S412" s="532"/>
    </row>
    <row r="413" spans="2:19" x14ac:dyDescent="0.25">
      <c r="B413" s="574"/>
      <c r="C413" s="569"/>
      <c r="D413" s="567"/>
      <c r="E413" s="567"/>
      <c r="F413" s="568"/>
      <c r="G413" s="568"/>
      <c r="H413" s="533"/>
      <c r="I413" s="533"/>
      <c r="J413" s="533"/>
      <c r="K413" s="533"/>
      <c r="L413" s="533"/>
      <c r="M413" s="533"/>
      <c r="N413" s="533"/>
      <c r="O413" s="533"/>
      <c r="P413" s="533"/>
      <c r="Q413" s="533"/>
      <c r="R413" s="533"/>
      <c r="S413" s="533"/>
    </row>
    <row r="414" spans="2:19" x14ac:dyDescent="0.25">
      <c r="B414" s="574"/>
      <c r="C414" s="569"/>
      <c r="D414" s="567"/>
      <c r="E414" s="567"/>
      <c r="F414" s="568"/>
      <c r="G414" s="568"/>
      <c r="H414" s="533"/>
      <c r="I414" s="533"/>
      <c r="J414" s="533"/>
      <c r="K414" s="533"/>
      <c r="L414" s="533"/>
      <c r="M414" s="533"/>
      <c r="N414" s="533"/>
      <c r="O414" s="533"/>
      <c r="P414" s="533"/>
      <c r="Q414" s="533"/>
      <c r="R414" s="533"/>
      <c r="S414" s="533"/>
    </row>
    <row r="415" spans="2:19" x14ac:dyDescent="0.25">
      <c r="B415" s="574"/>
      <c r="C415" s="569"/>
      <c r="D415" s="567"/>
      <c r="E415" s="567"/>
      <c r="F415" s="568"/>
      <c r="G415" s="568"/>
      <c r="H415" s="534"/>
      <c r="I415" s="534"/>
      <c r="J415" s="534"/>
      <c r="K415" s="534"/>
      <c r="L415" s="534"/>
      <c r="M415" s="534"/>
      <c r="N415" s="534"/>
      <c r="O415" s="534"/>
      <c r="P415" s="534"/>
      <c r="Q415" s="534"/>
      <c r="R415" s="534"/>
      <c r="S415" s="534"/>
    </row>
    <row r="416" spans="2:19" x14ac:dyDescent="0.25">
      <c r="B416" s="568">
        <v>7.11</v>
      </c>
      <c r="C416" s="569" t="s">
        <v>748</v>
      </c>
      <c r="D416" s="570" t="s">
        <v>162</v>
      </c>
      <c r="E416" s="570" t="s">
        <v>162</v>
      </c>
      <c r="F416" s="568">
        <v>2015</v>
      </c>
      <c r="G416" s="568">
        <v>2015</v>
      </c>
      <c r="H416" s="532"/>
      <c r="I416" s="532"/>
      <c r="J416" s="532"/>
      <c r="K416" s="532"/>
      <c r="L416" s="532"/>
      <c r="M416" s="532"/>
      <c r="N416" s="532" t="s">
        <v>892</v>
      </c>
      <c r="O416" s="532" t="s">
        <v>892</v>
      </c>
      <c r="P416" s="532"/>
      <c r="Q416" s="532"/>
      <c r="R416" s="532"/>
      <c r="S416" s="575"/>
    </row>
    <row r="417" spans="2:19" x14ac:dyDescent="0.25">
      <c r="B417" s="568"/>
      <c r="C417" s="569"/>
      <c r="D417" s="570"/>
      <c r="E417" s="570"/>
      <c r="F417" s="568"/>
      <c r="G417" s="568"/>
      <c r="H417" s="533"/>
      <c r="I417" s="533"/>
      <c r="J417" s="533"/>
      <c r="K417" s="533"/>
      <c r="L417" s="533"/>
      <c r="M417" s="533"/>
      <c r="N417" s="533"/>
      <c r="O417" s="533"/>
      <c r="P417" s="533"/>
      <c r="Q417" s="533"/>
      <c r="R417" s="533"/>
      <c r="S417" s="576"/>
    </row>
    <row r="418" spans="2:19" x14ac:dyDescent="0.25">
      <c r="B418" s="568"/>
      <c r="C418" s="569"/>
      <c r="D418" s="570"/>
      <c r="E418" s="570"/>
      <c r="F418" s="568"/>
      <c r="G418" s="568"/>
      <c r="H418" s="533"/>
      <c r="I418" s="533"/>
      <c r="J418" s="533"/>
      <c r="K418" s="533"/>
      <c r="L418" s="533"/>
      <c r="M418" s="533"/>
      <c r="N418" s="533"/>
      <c r="O418" s="533"/>
      <c r="P418" s="533"/>
      <c r="Q418" s="533"/>
      <c r="R418" s="533"/>
      <c r="S418" s="576"/>
    </row>
    <row r="419" spans="2:19" ht="25.5" customHeight="1" x14ac:dyDescent="0.25">
      <c r="B419" s="568"/>
      <c r="C419" s="569"/>
      <c r="D419" s="570"/>
      <c r="E419" s="570"/>
      <c r="F419" s="568"/>
      <c r="G419" s="568"/>
      <c r="H419" s="534"/>
      <c r="I419" s="534"/>
      <c r="J419" s="534"/>
      <c r="K419" s="534"/>
      <c r="L419" s="534"/>
      <c r="M419" s="534"/>
      <c r="N419" s="534"/>
      <c r="O419" s="534"/>
      <c r="P419" s="534"/>
      <c r="Q419" s="534"/>
      <c r="R419" s="534"/>
      <c r="S419" s="577"/>
    </row>
    <row r="420" spans="2:19" x14ac:dyDescent="0.25">
      <c r="B420" s="568">
        <v>7.12</v>
      </c>
      <c r="C420" s="569" t="s">
        <v>749</v>
      </c>
      <c r="D420" s="567" t="s">
        <v>162</v>
      </c>
      <c r="E420" s="567" t="s">
        <v>162</v>
      </c>
      <c r="F420" s="568">
        <v>2015</v>
      </c>
      <c r="G420" s="568">
        <v>2016</v>
      </c>
      <c r="H420" s="532"/>
      <c r="I420" s="532"/>
      <c r="J420" s="532"/>
      <c r="K420" s="532"/>
      <c r="L420" s="532"/>
      <c r="M420" s="532"/>
      <c r="N420" s="532" t="s">
        <v>892</v>
      </c>
      <c r="O420" s="532" t="s">
        <v>892</v>
      </c>
      <c r="P420" s="532"/>
      <c r="Q420" s="532"/>
      <c r="R420" s="532"/>
      <c r="S420" s="575"/>
    </row>
    <row r="421" spans="2:19" x14ac:dyDescent="0.25">
      <c r="B421" s="568"/>
      <c r="C421" s="569"/>
      <c r="D421" s="567"/>
      <c r="E421" s="567"/>
      <c r="F421" s="568"/>
      <c r="G421" s="568"/>
      <c r="H421" s="533"/>
      <c r="I421" s="533"/>
      <c r="J421" s="533"/>
      <c r="K421" s="533"/>
      <c r="L421" s="533"/>
      <c r="M421" s="533"/>
      <c r="N421" s="533"/>
      <c r="O421" s="533"/>
      <c r="P421" s="533"/>
      <c r="Q421" s="533"/>
      <c r="R421" s="533"/>
      <c r="S421" s="576"/>
    </row>
    <row r="422" spans="2:19" x14ac:dyDescent="0.25">
      <c r="B422" s="568"/>
      <c r="C422" s="569"/>
      <c r="D422" s="567"/>
      <c r="E422" s="567"/>
      <c r="F422" s="568"/>
      <c r="G422" s="568"/>
      <c r="H422" s="533"/>
      <c r="I422" s="533"/>
      <c r="J422" s="533"/>
      <c r="K422" s="533"/>
      <c r="L422" s="533"/>
      <c r="M422" s="533"/>
      <c r="N422" s="533"/>
      <c r="O422" s="533"/>
      <c r="P422" s="533"/>
      <c r="Q422" s="533"/>
      <c r="R422" s="533"/>
      <c r="S422" s="576"/>
    </row>
    <row r="423" spans="2:19" x14ac:dyDescent="0.25">
      <c r="B423" s="568"/>
      <c r="C423" s="569"/>
      <c r="D423" s="567"/>
      <c r="E423" s="567"/>
      <c r="F423" s="568"/>
      <c r="G423" s="568"/>
      <c r="H423" s="534"/>
      <c r="I423" s="534"/>
      <c r="J423" s="534"/>
      <c r="K423" s="534"/>
      <c r="L423" s="534"/>
      <c r="M423" s="534"/>
      <c r="N423" s="534"/>
      <c r="O423" s="534"/>
      <c r="P423" s="534"/>
      <c r="Q423" s="534"/>
      <c r="R423" s="534"/>
      <c r="S423" s="577"/>
    </row>
    <row r="424" spans="2:19" x14ac:dyDescent="0.25">
      <c r="B424" s="568">
        <v>7.13</v>
      </c>
      <c r="C424" s="569" t="s">
        <v>750</v>
      </c>
      <c r="D424" s="567" t="s">
        <v>162</v>
      </c>
      <c r="E424" s="567" t="s">
        <v>162</v>
      </c>
      <c r="F424" s="568">
        <v>2015</v>
      </c>
      <c r="G424" s="568">
        <v>2018</v>
      </c>
      <c r="H424" s="532"/>
      <c r="I424" s="532"/>
      <c r="J424" s="532"/>
      <c r="K424" s="532"/>
      <c r="L424" s="532" t="s">
        <v>892</v>
      </c>
      <c r="M424" s="532" t="s">
        <v>892</v>
      </c>
      <c r="N424" s="532" t="s">
        <v>892</v>
      </c>
      <c r="O424" s="532" t="s">
        <v>892</v>
      </c>
      <c r="P424" s="532" t="s">
        <v>892</v>
      </c>
      <c r="Q424" s="532" t="s">
        <v>892</v>
      </c>
      <c r="R424" s="532" t="s">
        <v>892</v>
      </c>
      <c r="S424" s="575" t="s">
        <v>892</v>
      </c>
    </row>
    <row r="425" spans="2:19" x14ac:dyDescent="0.25">
      <c r="B425" s="568"/>
      <c r="C425" s="569"/>
      <c r="D425" s="567"/>
      <c r="E425" s="567"/>
      <c r="F425" s="568"/>
      <c r="G425" s="568"/>
      <c r="H425" s="533"/>
      <c r="I425" s="533"/>
      <c r="J425" s="533"/>
      <c r="K425" s="533"/>
      <c r="L425" s="533"/>
      <c r="M425" s="533"/>
      <c r="N425" s="533"/>
      <c r="O425" s="533"/>
      <c r="P425" s="533"/>
      <c r="Q425" s="533"/>
      <c r="R425" s="533"/>
      <c r="S425" s="576"/>
    </row>
    <row r="426" spans="2:19" x14ac:dyDescent="0.25">
      <c r="B426" s="568"/>
      <c r="C426" s="569"/>
      <c r="D426" s="567"/>
      <c r="E426" s="567"/>
      <c r="F426" s="568"/>
      <c r="G426" s="568"/>
      <c r="H426" s="533"/>
      <c r="I426" s="533"/>
      <c r="J426" s="533"/>
      <c r="K426" s="533"/>
      <c r="L426" s="533"/>
      <c r="M426" s="533"/>
      <c r="N426" s="533"/>
      <c r="O426" s="533"/>
      <c r="P426" s="533"/>
      <c r="Q426" s="533"/>
      <c r="R426" s="533"/>
      <c r="S426" s="576"/>
    </row>
    <row r="427" spans="2:19" x14ac:dyDescent="0.25">
      <c r="B427" s="568"/>
      <c r="C427" s="569"/>
      <c r="D427" s="567"/>
      <c r="E427" s="567"/>
      <c r="F427" s="568"/>
      <c r="G427" s="568"/>
      <c r="H427" s="534"/>
      <c r="I427" s="534"/>
      <c r="J427" s="534"/>
      <c r="K427" s="534"/>
      <c r="L427" s="534"/>
      <c r="M427" s="534"/>
      <c r="N427" s="534"/>
      <c r="O427" s="534"/>
      <c r="P427" s="534"/>
      <c r="Q427" s="534"/>
      <c r="R427" s="534"/>
      <c r="S427" s="577"/>
    </row>
    <row r="428" spans="2:19" x14ac:dyDescent="0.25">
      <c r="B428" s="568">
        <v>7.14</v>
      </c>
      <c r="C428" s="569" t="s">
        <v>751</v>
      </c>
      <c r="D428" s="570" t="s">
        <v>162</v>
      </c>
      <c r="E428" s="570" t="s">
        <v>162</v>
      </c>
      <c r="F428" s="568">
        <v>2015</v>
      </c>
      <c r="G428" s="568">
        <v>2018</v>
      </c>
      <c r="H428" s="532"/>
      <c r="I428" s="532"/>
      <c r="J428" s="532"/>
      <c r="K428" s="532"/>
      <c r="L428" s="532" t="s">
        <v>892</v>
      </c>
      <c r="M428" s="532" t="s">
        <v>892</v>
      </c>
      <c r="N428" s="532" t="s">
        <v>892</v>
      </c>
      <c r="O428" s="532" t="s">
        <v>892</v>
      </c>
      <c r="P428" s="532" t="s">
        <v>892</v>
      </c>
      <c r="Q428" s="532" t="s">
        <v>892</v>
      </c>
      <c r="R428" s="532" t="s">
        <v>892</v>
      </c>
      <c r="S428" s="532" t="s">
        <v>892</v>
      </c>
    </row>
    <row r="429" spans="2:19" x14ac:dyDescent="0.25">
      <c r="B429" s="568"/>
      <c r="C429" s="569"/>
      <c r="D429" s="570"/>
      <c r="E429" s="570"/>
      <c r="F429" s="568"/>
      <c r="G429" s="568"/>
      <c r="H429" s="533"/>
      <c r="I429" s="533"/>
      <c r="J429" s="533"/>
      <c r="K429" s="533"/>
      <c r="L429" s="533"/>
      <c r="M429" s="533"/>
      <c r="N429" s="533"/>
      <c r="O429" s="533"/>
      <c r="P429" s="533"/>
      <c r="Q429" s="533"/>
      <c r="R429" s="533"/>
      <c r="S429" s="533"/>
    </row>
    <row r="430" spans="2:19" x14ac:dyDescent="0.25">
      <c r="B430" s="568"/>
      <c r="C430" s="569"/>
      <c r="D430" s="570"/>
      <c r="E430" s="570"/>
      <c r="F430" s="568"/>
      <c r="G430" s="568"/>
      <c r="H430" s="533"/>
      <c r="I430" s="533"/>
      <c r="J430" s="533"/>
      <c r="K430" s="533"/>
      <c r="L430" s="533"/>
      <c r="M430" s="533"/>
      <c r="N430" s="533"/>
      <c r="O430" s="533"/>
      <c r="P430" s="533"/>
      <c r="Q430" s="533"/>
      <c r="R430" s="533"/>
      <c r="S430" s="533"/>
    </row>
    <row r="431" spans="2:19" x14ac:dyDescent="0.25">
      <c r="B431" s="568"/>
      <c r="C431" s="569"/>
      <c r="D431" s="570"/>
      <c r="E431" s="570"/>
      <c r="F431" s="568"/>
      <c r="G431" s="568"/>
      <c r="H431" s="534"/>
      <c r="I431" s="534"/>
      <c r="J431" s="534"/>
      <c r="K431" s="534"/>
      <c r="L431" s="534"/>
      <c r="M431" s="534"/>
      <c r="N431" s="534"/>
      <c r="O431" s="534"/>
      <c r="P431" s="534"/>
      <c r="Q431" s="534"/>
      <c r="R431" s="534"/>
      <c r="S431" s="534"/>
    </row>
    <row r="432" spans="2:19" x14ac:dyDescent="0.25">
      <c r="B432" s="568">
        <v>7.15</v>
      </c>
      <c r="C432" s="569" t="s">
        <v>752</v>
      </c>
      <c r="D432" s="567" t="s">
        <v>162</v>
      </c>
      <c r="E432" s="567" t="s">
        <v>162</v>
      </c>
      <c r="F432" s="568">
        <v>2016</v>
      </c>
      <c r="G432" s="568">
        <v>2016</v>
      </c>
      <c r="H432" s="532"/>
      <c r="I432" s="532"/>
      <c r="J432" s="532"/>
      <c r="K432" s="532"/>
      <c r="L432" s="532"/>
      <c r="M432" s="532"/>
      <c r="N432" s="532"/>
      <c r="O432" s="532"/>
      <c r="P432" s="532"/>
      <c r="Q432" s="532"/>
      <c r="R432" s="532" t="s">
        <v>892</v>
      </c>
      <c r="S432" s="575" t="s">
        <v>892</v>
      </c>
    </row>
    <row r="433" spans="2:19" x14ac:dyDescent="0.25">
      <c r="B433" s="568"/>
      <c r="C433" s="569"/>
      <c r="D433" s="567"/>
      <c r="E433" s="567"/>
      <c r="F433" s="568"/>
      <c r="G433" s="568"/>
      <c r="H433" s="533"/>
      <c r="I433" s="533"/>
      <c r="J433" s="533"/>
      <c r="K433" s="533"/>
      <c r="L433" s="533"/>
      <c r="M433" s="533"/>
      <c r="N433" s="533"/>
      <c r="O433" s="533"/>
      <c r="P433" s="533"/>
      <c r="Q433" s="533"/>
      <c r="R433" s="533"/>
      <c r="S433" s="576"/>
    </row>
    <row r="434" spans="2:19" x14ac:dyDescent="0.25">
      <c r="B434" s="568"/>
      <c r="C434" s="569"/>
      <c r="D434" s="567"/>
      <c r="E434" s="567"/>
      <c r="F434" s="568"/>
      <c r="G434" s="568"/>
      <c r="H434" s="533"/>
      <c r="I434" s="533"/>
      <c r="J434" s="533"/>
      <c r="K434" s="533"/>
      <c r="L434" s="533"/>
      <c r="M434" s="533"/>
      <c r="N434" s="533"/>
      <c r="O434" s="533"/>
      <c r="P434" s="533"/>
      <c r="Q434" s="533"/>
      <c r="R434" s="533"/>
      <c r="S434" s="576"/>
    </row>
    <row r="435" spans="2:19" x14ac:dyDescent="0.25">
      <c r="B435" s="568"/>
      <c r="C435" s="569"/>
      <c r="D435" s="567"/>
      <c r="E435" s="567"/>
      <c r="F435" s="568"/>
      <c r="G435" s="568"/>
      <c r="H435" s="534"/>
      <c r="I435" s="534"/>
      <c r="J435" s="534"/>
      <c r="K435" s="534"/>
      <c r="L435" s="534"/>
      <c r="M435" s="534"/>
      <c r="N435" s="534"/>
      <c r="O435" s="534"/>
      <c r="P435" s="534"/>
      <c r="Q435" s="534"/>
      <c r="R435" s="534"/>
      <c r="S435" s="577"/>
    </row>
    <row r="436" spans="2:19" x14ac:dyDescent="0.25">
      <c r="B436" s="568">
        <v>7.16</v>
      </c>
      <c r="C436" s="569" t="s">
        <v>753</v>
      </c>
      <c r="D436" s="567" t="s">
        <v>162</v>
      </c>
      <c r="E436" s="567" t="s">
        <v>162</v>
      </c>
      <c r="F436" s="568">
        <v>2016</v>
      </c>
      <c r="G436" s="568">
        <v>2016</v>
      </c>
      <c r="H436" s="532"/>
      <c r="I436" s="532"/>
      <c r="J436" s="532"/>
      <c r="K436" s="532"/>
      <c r="L436" s="532"/>
      <c r="M436" s="532"/>
      <c r="N436" s="532"/>
      <c r="O436" s="532"/>
      <c r="P436" s="532" t="s">
        <v>892</v>
      </c>
      <c r="Q436" s="532" t="s">
        <v>892</v>
      </c>
      <c r="R436" s="532" t="s">
        <v>892</v>
      </c>
      <c r="S436" s="532" t="s">
        <v>892</v>
      </c>
    </row>
    <row r="437" spans="2:19" x14ac:dyDescent="0.25">
      <c r="B437" s="568"/>
      <c r="C437" s="569"/>
      <c r="D437" s="567"/>
      <c r="E437" s="567"/>
      <c r="F437" s="568"/>
      <c r="G437" s="568"/>
      <c r="H437" s="533"/>
      <c r="I437" s="533"/>
      <c r="J437" s="533"/>
      <c r="K437" s="533"/>
      <c r="L437" s="533"/>
      <c r="M437" s="533"/>
      <c r="N437" s="533"/>
      <c r="O437" s="533"/>
      <c r="P437" s="533"/>
      <c r="Q437" s="533"/>
      <c r="R437" s="533"/>
      <c r="S437" s="533"/>
    </row>
    <row r="438" spans="2:19" x14ac:dyDescent="0.25">
      <c r="B438" s="568"/>
      <c r="C438" s="569"/>
      <c r="D438" s="567"/>
      <c r="E438" s="567"/>
      <c r="F438" s="568"/>
      <c r="G438" s="568"/>
      <c r="H438" s="533"/>
      <c r="I438" s="533"/>
      <c r="J438" s="533"/>
      <c r="K438" s="533"/>
      <c r="L438" s="533"/>
      <c r="M438" s="533"/>
      <c r="N438" s="533"/>
      <c r="O438" s="533"/>
      <c r="P438" s="533"/>
      <c r="Q438" s="533"/>
      <c r="R438" s="533"/>
      <c r="S438" s="533"/>
    </row>
    <row r="439" spans="2:19" x14ac:dyDescent="0.25">
      <c r="B439" s="568"/>
      <c r="C439" s="569"/>
      <c r="D439" s="567"/>
      <c r="E439" s="567"/>
      <c r="F439" s="568"/>
      <c r="G439" s="568"/>
      <c r="H439" s="534"/>
      <c r="I439" s="534"/>
      <c r="J439" s="534"/>
      <c r="K439" s="534"/>
      <c r="L439" s="534"/>
      <c r="M439" s="534"/>
      <c r="N439" s="534"/>
      <c r="O439" s="534"/>
      <c r="P439" s="534"/>
      <c r="Q439" s="534"/>
      <c r="R439" s="534"/>
      <c r="S439" s="534"/>
    </row>
    <row r="440" spans="2:19" x14ac:dyDescent="0.25">
      <c r="B440" s="568">
        <v>7.17</v>
      </c>
      <c r="C440" s="569" t="s">
        <v>754</v>
      </c>
      <c r="D440" s="570" t="s">
        <v>162</v>
      </c>
      <c r="E440" s="570" t="s">
        <v>162</v>
      </c>
      <c r="F440" s="568">
        <v>2016</v>
      </c>
      <c r="G440" s="568">
        <v>2016</v>
      </c>
      <c r="H440" s="532"/>
      <c r="I440" s="532"/>
      <c r="J440" s="532"/>
      <c r="K440" s="532"/>
      <c r="L440" s="532"/>
      <c r="M440" s="532"/>
      <c r="N440" s="532"/>
      <c r="O440" s="532"/>
      <c r="P440" s="532" t="s">
        <v>892</v>
      </c>
      <c r="Q440" s="532" t="s">
        <v>892</v>
      </c>
      <c r="R440" s="532" t="s">
        <v>892</v>
      </c>
      <c r="S440" s="532" t="s">
        <v>892</v>
      </c>
    </row>
    <row r="441" spans="2:19" x14ac:dyDescent="0.25">
      <c r="B441" s="568"/>
      <c r="C441" s="569"/>
      <c r="D441" s="570"/>
      <c r="E441" s="570"/>
      <c r="F441" s="568"/>
      <c r="G441" s="568"/>
      <c r="H441" s="533"/>
      <c r="I441" s="533"/>
      <c r="J441" s="533"/>
      <c r="K441" s="533"/>
      <c r="L441" s="533"/>
      <c r="M441" s="533"/>
      <c r="N441" s="533"/>
      <c r="O441" s="533"/>
      <c r="P441" s="533"/>
      <c r="Q441" s="533"/>
      <c r="R441" s="533"/>
      <c r="S441" s="533"/>
    </row>
    <row r="442" spans="2:19" x14ac:dyDescent="0.25">
      <c r="B442" s="568"/>
      <c r="C442" s="569"/>
      <c r="D442" s="570"/>
      <c r="E442" s="570"/>
      <c r="F442" s="568"/>
      <c r="G442" s="568"/>
      <c r="H442" s="533"/>
      <c r="I442" s="533"/>
      <c r="J442" s="533"/>
      <c r="K442" s="533"/>
      <c r="L442" s="533"/>
      <c r="M442" s="533"/>
      <c r="N442" s="533"/>
      <c r="O442" s="533"/>
      <c r="P442" s="533"/>
      <c r="Q442" s="533"/>
      <c r="R442" s="533"/>
      <c r="S442" s="533"/>
    </row>
    <row r="443" spans="2:19" ht="23.25" customHeight="1" x14ac:dyDescent="0.25">
      <c r="B443" s="568"/>
      <c r="C443" s="569"/>
      <c r="D443" s="570"/>
      <c r="E443" s="570"/>
      <c r="F443" s="568"/>
      <c r="G443" s="568"/>
      <c r="H443" s="534"/>
      <c r="I443" s="534"/>
      <c r="J443" s="534"/>
      <c r="K443" s="534"/>
      <c r="L443" s="534"/>
      <c r="M443" s="534"/>
      <c r="N443" s="534"/>
      <c r="O443" s="534"/>
      <c r="P443" s="534"/>
      <c r="Q443" s="534"/>
      <c r="R443" s="534"/>
      <c r="S443" s="534"/>
    </row>
    <row r="444" spans="2:19" x14ac:dyDescent="0.25">
      <c r="B444" s="575">
        <v>7.18</v>
      </c>
      <c r="C444" s="578" t="s">
        <v>755</v>
      </c>
      <c r="D444" s="567" t="s">
        <v>162</v>
      </c>
      <c r="E444" s="567" t="s">
        <v>162</v>
      </c>
      <c r="F444" s="575">
        <v>2015</v>
      </c>
      <c r="G444" s="575">
        <v>2015</v>
      </c>
      <c r="H444" s="532"/>
      <c r="I444" s="532"/>
      <c r="J444" s="532"/>
      <c r="K444" s="532"/>
      <c r="L444" s="532" t="s">
        <v>892</v>
      </c>
      <c r="M444" s="532" t="s">
        <v>892</v>
      </c>
      <c r="N444" s="532" t="s">
        <v>892</v>
      </c>
      <c r="O444" s="532" t="s">
        <v>892</v>
      </c>
      <c r="P444" s="532"/>
      <c r="Q444" s="532"/>
      <c r="R444" s="532"/>
      <c r="S444" s="575"/>
    </row>
    <row r="445" spans="2:19" x14ac:dyDescent="0.25">
      <c r="B445" s="576"/>
      <c r="C445" s="579"/>
      <c r="D445" s="567"/>
      <c r="E445" s="567"/>
      <c r="F445" s="576"/>
      <c r="G445" s="576"/>
      <c r="H445" s="533"/>
      <c r="I445" s="533"/>
      <c r="J445" s="533"/>
      <c r="K445" s="533"/>
      <c r="L445" s="533"/>
      <c r="M445" s="533"/>
      <c r="N445" s="533"/>
      <c r="O445" s="533"/>
      <c r="P445" s="533"/>
      <c r="Q445" s="533"/>
      <c r="R445" s="533"/>
      <c r="S445" s="576"/>
    </row>
    <row r="446" spans="2:19" x14ac:dyDescent="0.25">
      <c r="B446" s="576"/>
      <c r="C446" s="579"/>
      <c r="D446" s="567"/>
      <c r="E446" s="567"/>
      <c r="F446" s="576"/>
      <c r="G446" s="576"/>
      <c r="H446" s="533"/>
      <c r="I446" s="533"/>
      <c r="J446" s="533"/>
      <c r="K446" s="533"/>
      <c r="L446" s="533"/>
      <c r="M446" s="533"/>
      <c r="N446" s="533"/>
      <c r="O446" s="533"/>
      <c r="P446" s="533"/>
      <c r="Q446" s="533"/>
      <c r="R446" s="533"/>
      <c r="S446" s="576"/>
    </row>
    <row r="447" spans="2:19" x14ac:dyDescent="0.25">
      <c r="B447" s="577"/>
      <c r="C447" s="580"/>
      <c r="D447" s="567"/>
      <c r="E447" s="567"/>
      <c r="F447" s="577"/>
      <c r="G447" s="577"/>
      <c r="H447" s="534"/>
      <c r="I447" s="534"/>
      <c r="J447" s="534"/>
      <c r="K447" s="534"/>
      <c r="L447" s="534"/>
      <c r="M447" s="534"/>
      <c r="N447" s="534"/>
      <c r="O447" s="534"/>
      <c r="P447" s="534"/>
      <c r="Q447" s="534"/>
      <c r="R447" s="534"/>
      <c r="S447" s="577"/>
    </row>
    <row r="448" spans="2:19" x14ac:dyDescent="0.25">
      <c r="B448" s="575">
        <v>7.19</v>
      </c>
      <c r="C448" s="578" t="s">
        <v>756</v>
      </c>
      <c r="D448" s="570" t="s">
        <v>162</v>
      </c>
      <c r="E448" s="570" t="s">
        <v>162</v>
      </c>
      <c r="F448" s="575">
        <v>2015</v>
      </c>
      <c r="G448" s="575">
        <v>2015</v>
      </c>
      <c r="H448" s="532"/>
      <c r="I448" s="532"/>
      <c r="J448" s="532"/>
      <c r="K448" s="532"/>
      <c r="L448" s="532"/>
      <c r="M448" s="532" t="s">
        <v>892</v>
      </c>
      <c r="N448" s="532"/>
      <c r="O448" s="532"/>
      <c r="P448" s="532"/>
      <c r="Q448" s="532"/>
      <c r="R448" s="532"/>
      <c r="S448" s="575"/>
    </row>
    <row r="449" spans="2:19" x14ac:dyDescent="0.25">
      <c r="B449" s="576"/>
      <c r="C449" s="579"/>
      <c r="D449" s="570"/>
      <c r="E449" s="570"/>
      <c r="F449" s="576"/>
      <c r="G449" s="576"/>
      <c r="H449" s="533"/>
      <c r="I449" s="533"/>
      <c r="J449" s="533"/>
      <c r="K449" s="533"/>
      <c r="L449" s="533"/>
      <c r="M449" s="533"/>
      <c r="N449" s="533"/>
      <c r="O449" s="533"/>
      <c r="P449" s="533"/>
      <c r="Q449" s="533"/>
      <c r="R449" s="533"/>
      <c r="S449" s="576"/>
    </row>
    <row r="450" spans="2:19" x14ac:dyDescent="0.25">
      <c r="B450" s="576"/>
      <c r="C450" s="579"/>
      <c r="D450" s="570"/>
      <c r="E450" s="570"/>
      <c r="F450" s="576"/>
      <c r="G450" s="576"/>
      <c r="H450" s="533"/>
      <c r="I450" s="533"/>
      <c r="J450" s="533"/>
      <c r="K450" s="533"/>
      <c r="L450" s="533"/>
      <c r="M450" s="533"/>
      <c r="N450" s="533"/>
      <c r="O450" s="533"/>
      <c r="P450" s="533"/>
      <c r="Q450" s="533"/>
      <c r="R450" s="533"/>
      <c r="S450" s="576"/>
    </row>
    <row r="451" spans="2:19" x14ac:dyDescent="0.25">
      <c r="B451" s="577"/>
      <c r="C451" s="580"/>
      <c r="D451" s="570"/>
      <c r="E451" s="570"/>
      <c r="F451" s="577"/>
      <c r="G451" s="577"/>
      <c r="H451" s="534"/>
      <c r="I451" s="534"/>
      <c r="J451" s="534"/>
      <c r="K451" s="534"/>
      <c r="L451" s="534"/>
      <c r="M451" s="534"/>
      <c r="N451" s="534"/>
      <c r="O451" s="534"/>
      <c r="P451" s="534"/>
      <c r="Q451" s="534"/>
      <c r="R451" s="534"/>
      <c r="S451" s="577"/>
    </row>
    <row r="452" spans="2:19" x14ac:dyDescent="0.25">
      <c r="B452" s="611">
        <v>7.2</v>
      </c>
      <c r="C452" s="578" t="s">
        <v>757</v>
      </c>
      <c r="D452" s="567" t="s">
        <v>162</v>
      </c>
      <c r="E452" s="567" t="s">
        <v>162</v>
      </c>
      <c r="F452" s="575">
        <v>2016</v>
      </c>
      <c r="G452" s="575">
        <v>2016</v>
      </c>
      <c r="H452" s="532"/>
      <c r="I452" s="532"/>
      <c r="J452" s="532"/>
      <c r="K452" s="532"/>
      <c r="L452" s="532"/>
      <c r="M452" s="532"/>
      <c r="N452" s="532"/>
      <c r="O452" s="532"/>
      <c r="P452" s="532"/>
      <c r="Q452" s="532" t="s">
        <v>892</v>
      </c>
      <c r="R452" s="532"/>
      <c r="S452" s="575"/>
    </row>
    <row r="453" spans="2:19" x14ac:dyDescent="0.25">
      <c r="B453" s="612"/>
      <c r="C453" s="579"/>
      <c r="D453" s="567"/>
      <c r="E453" s="567"/>
      <c r="F453" s="576"/>
      <c r="G453" s="576"/>
      <c r="H453" s="533"/>
      <c r="I453" s="533"/>
      <c r="J453" s="533"/>
      <c r="K453" s="533"/>
      <c r="L453" s="533"/>
      <c r="M453" s="533"/>
      <c r="N453" s="533"/>
      <c r="O453" s="533"/>
      <c r="P453" s="533"/>
      <c r="Q453" s="533"/>
      <c r="R453" s="533"/>
      <c r="S453" s="576"/>
    </row>
    <row r="454" spans="2:19" x14ac:dyDescent="0.25">
      <c r="B454" s="612"/>
      <c r="C454" s="579"/>
      <c r="D454" s="567"/>
      <c r="E454" s="567"/>
      <c r="F454" s="576"/>
      <c r="G454" s="576"/>
      <c r="H454" s="533"/>
      <c r="I454" s="533"/>
      <c r="J454" s="533"/>
      <c r="K454" s="533"/>
      <c r="L454" s="533"/>
      <c r="M454" s="533"/>
      <c r="N454" s="533"/>
      <c r="O454" s="533"/>
      <c r="P454" s="533"/>
      <c r="Q454" s="533"/>
      <c r="R454" s="533"/>
      <c r="S454" s="576"/>
    </row>
    <row r="455" spans="2:19" x14ac:dyDescent="0.25">
      <c r="B455" s="613"/>
      <c r="C455" s="580"/>
      <c r="D455" s="567"/>
      <c r="E455" s="567"/>
      <c r="F455" s="577"/>
      <c r="G455" s="577"/>
      <c r="H455" s="534"/>
      <c r="I455" s="534"/>
      <c r="J455" s="534"/>
      <c r="K455" s="534"/>
      <c r="L455" s="534"/>
      <c r="M455" s="534"/>
      <c r="N455" s="534"/>
      <c r="O455" s="534"/>
      <c r="P455" s="534"/>
      <c r="Q455" s="534"/>
      <c r="R455" s="534"/>
      <c r="S455" s="577"/>
    </row>
    <row r="456" spans="2:19" x14ac:dyDescent="0.25">
      <c r="B456" s="611">
        <v>7.21</v>
      </c>
      <c r="C456" s="578" t="s">
        <v>758</v>
      </c>
      <c r="D456" s="570" t="s">
        <v>162</v>
      </c>
      <c r="E456" s="570" t="s">
        <v>162</v>
      </c>
      <c r="F456" s="575">
        <v>2017</v>
      </c>
      <c r="G456" s="575">
        <v>2017</v>
      </c>
      <c r="H456" s="532"/>
      <c r="I456" s="532"/>
      <c r="J456" s="532"/>
      <c r="K456" s="532"/>
      <c r="L456" s="532"/>
      <c r="M456" s="532"/>
      <c r="N456" s="532"/>
      <c r="O456" s="532"/>
      <c r="P456" s="532"/>
      <c r="Q456" s="532"/>
      <c r="R456" s="532"/>
      <c r="S456" s="575"/>
    </row>
    <row r="457" spans="2:19" x14ac:dyDescent="0.25">
      <c r="B457" s="612"/>
      <c r="C457" s="579"/>
      <c r="D457" s="570"/>
      <c r="E457" s="570"/>
      <c r="F457" s="576"/>
      <c r="G457" s="576"/>
      <c r="H457" s="533"/>
      <c r="I457" s="533"/>
      <c r="J457" s="533"/>
      <c r="K457" s="533"/>
      <c r="L457" s="533"/>
      <c r="M457" s="533"/>
      <c r="N457" s="533"/>
      <c r="O457" s="533"/>
      <c r="P457" s="533"/>
      <c r="Q457" s="533"/>
      <c r="R457" s="533"/>
      <c r="S457" s="576"/>
    </row>
    <row r="458" spans="2:19" x14ac:dyDescent="0.25">
      <c r="B458" s="612"/>
      <c r="C458" s="579"/>
      <c r="D458" s="570"/>
      <c r="E458" s="570"/>
      <c r="F458" s="576"/>
      <c r="G458" s="576"/>
      <c r="H458" s="533"/>
      <c r="I458" s="533"/>
      <c r="J458" s="533"/>
      <c r="K458" s="533"/>
      <c r="L458" s="533"/>
      <c r="M458" s="533"/>
      <c r="N458" s="533"/>
      <c r="O458" s="533"/>
      <c r="P458" s="533"/>
      <c r="Q458" s="533"/>
      <c r="R458" s="533"/>
      <c r="S458" s="576"/>
    </row>
    <row r="459" spans="2:19" x14ac:dyDescent="0.25">
      <c r="B459" s="613"/>
      <c r="C459" s="580"/>
      <c r="D459" s="570"/>
      <c r="E459" s="570"/>
      <c r="F459" s="577"/>
      <c r="G459" s="577"/>
      <c r="H459" s="534"/>
      <c r="I459" s="534"/>
      <c r="J459" s="534"/>
      <c r="K459" s="534"/>
      <c r="L459" s="534"/>
      <c r="M459" s="534"/>
      <c r="N459" s="534"/>
      <c r="O459" s="534"/>
      <c r="P459" s="534"/>
      <c r="Q459" s="534"/>
      <c r="R459" s="534"/>
      <c r="S459" s="577"/>
    </row>
    <row r="460" spans="2:19" x14ac:dyDescent="0.25">
      <c r="B460" s="611">
        <v>7.22</v>
      </c>
      <c r="C460" s="578" t="s">
        <v>759</v>
      </c>
      <c r="D460" s="567" t="s">
        <v>162</v>
      </c>
      <c r="E460" s="567" t="s">
        <v>162</v>
      </c>
      <c r="F460" s="575">
        <v>2017</v>
      </c>
      <c r="G460" s="575">
        <v>2017</v>
      </c>
      <c r="H460" s="532"/>
      <c r="I460" s="532"/>
      <c r="J460" s="532"/>
      <c r="K460" s="532"/>
      <c r="L460" s="532"/>
      <c r="M460" s="532"/>
      <c r="N460" s="532"/>
      <c r="O460" s="532"/>
      <c r="P460" s="532"/>
      <c r="Q460" s="532"/>
      <c r="R460" s="532"/>
      <c r="S460" s="575"/>
    </row>
    <row r="461" spans="2:19" x14ac:dyDescent="0.25">
      <c r="B461" s="612"/>
      <c r="C461" s="579"/>
      <c r="D461" s="567"/>
      <c r="E461" s="567"/>
      <c r="F461" s="576"/>
      <c r="G461" s="576"/>
      <c r="H461" s="533"/>
      <c r="I461" s="533"/>
      <c r="J461" s="533"/>
      <c r="K461" s="533"/>
      <c r="L461" s="533"/>
      <c r="M461" s="533"/>
      <c r="N461" s="533"/>
      <c r="O461" s="533"/>
      <c r="P461" s="533"/>
      <c r="Q461" s="533"/>
      <c r="R461" s="533"/>
      <c r="S461" s="576"/>
    </row>
    <row r="462" spans="2:19" x14ac:dyDescent="0.25">
      <c r="B462" s="612"/>
      <c r="C462" s="579"/>
      <c r="D462" s="567"/>
      <c r="E462" s="567"/>
      <c r="F462" s="576"/>
      <c r="G462" s="576"/>
      <c r="H462" s="533"/>
      <c r="I462" s="533"/>
      <c r="J462" s="533"/>
      <c r="K462" s="533"/>
      <c r="L462" s="533"/>
      <c r="M462" s="533"/>
      <c r="N462" s="533"/>
      <c r="O462" s="533"/>
      <c r="P462" s="533"/>
      <c r="Q462" s="533"/>
      <c r="R462" s="533"/>
      <c r="S462" s="576"/>
    </row>
    <row r="463" spans="2:19" ht="24.75" customHeight="1" x14ac:dyDescent="0.25">
      <c r="B463" s="613"/>
      <c r="C463" s="580"/>
      <c r="D463" s="567"/>
      <c r="E463" s="567"/>
      <c r="F463" s="577"/>
      <c r="G463" s="577"/>
      <c r="H463" s="534"/>
      <c r="I463" s="534"/>
      <c r="J463" s="534"/>
      <c r="K463" s="534"/>
      <c r="L463" s="534"/>
      <c r="M463" s="534"/>
      <c r="N463" s="534"/>
      <c r="O463" s="534"/>
      <c r="P463" s="534"/>
      <c r="Q463" s="534"/>
      <c r="R463" s="534"/>
      <c r="S463" s="577"/>
    </row>
    <row r="464" spans="2:19" x14ac:dyDescent="0.25">
      <c r="B464" s="611">
        <v>7.23</v>
      </c>
      <c r="C464" s="578" t="s">
        <v>760</v>
      </c>
      <c r="D464" s="570" t="s">
        <v>162</v>
      </c>
      <c r="E464" s="570" t="s">
        <v>162</v>
      </c>
      <c r="F464" s="575">
        <v>2017</v>
      </c>
      <c r="G464" s="575">
        <v>2017</v>
      </c>
      <c r="H464" s="532"/>
      <c r="I464" s="532"/>
      <c r="J464" s="532"/>
      <c r="K464" s="532"/>
      <c r="L464" s="532"/>
      <c r="M464" s="532"/>
      <c r="N464" s="532"/>
      <c r="O464" s="532"/>
      <c r="P464" s="532"/>
      <c r="Q464" s="532"/>
      <c r="R464" s="532"/>
      <c r="S464" s="532"/>
    </row>
    <row r="465" spans="2:19" x14ac:dyDescent="0.25">
      <c r="B465" s="612"/>
      <c r="C465" s="579"/>
      <c r="D465" s="570"/>
      <c r="E465" s="570"/>
      <c r="F465" s="576"/>
      <c r="G465" s="576"/>
      <c r="H465" s="533"/>
      <c r="I465" s="533"/>
      <c r="J465" s="533"/>
      <c r="K465" s="533"/>
      <c r="L465" s="533"/>
      <c r="M465" s="533"/>
      <c r="N465" s="533"/>
      <c r="O465" s="533"/>
      <c r="P465" s="533"/>
      <c r="Q465" s="533"/>
      <c r="R465" s="533"/>
      <c r="S465" s="533"/>
    </row>
    <row r="466" spans="2:19" x14ac:dyDescent="0.25">
      <c r="B466" s="612"/>
      <c r="C466" s="579"/>
      <c r="D466" s="570"/>
      <c r="E466" s="570"/>
      <c r="F466" s="576"/>
      <c r="G466" s="576"/>
      <c r="H466" s="533"/>
      <c r="I466" s="533"/>
      <c r="J466" s="533"/>
      <c r="K466" s="533"/>
      <c r="L466" s="533"/>
      <c r="M466" s="533"/>
      <c r="N466" s="533"/>
      <c r="O466" s="533"/>
      <c r="P466" s="533"/>
      <c r="Q466" s="533"/>
      <c r="R466" s="533"/>
      <c r="S466" s="533"/>
    </row>
    <row r="467" spans="2:19" ht="23.25" customHeight="1" x14ac:dyDescent="0.25">
      <c r="B467" s="613"/>
      <c r="C467" s="580"/>
      <c r="D467" s="570"/>
      <c r="E467" s="570"/>
      <c r="F467" s="577"/>
      <c r="G467" s="577"/>
      <c r="H467" s="534"/>
      <c r="I467" s="534"/>
      <c r="J467" s="534"/>
      <c r="K467" s="534"/>
      <c r="L467" s="534"/>
      <c r="M467" s="534"/>
      <c r="N467" s="534"/>
      <c r="O467" s="534"/>
      <c r="P467" s="534"/>
      <c r="Q467" s="534"/>
      <c r="R467" s="534"/>
      <c r="S467" s="534"/>
    </row>
    <row r="468" spans="2:19" x14ac:dyDescent="0.25">
      <c r="B468" s="611">
        <v>7.24</v>
      </c>
      <c r="C468" s="578" t="s">
        <v>761</v>
      </c>
      <c r="D468" s="567" t="s">
        <v>162</v>
      </c>
      <c r="E468" s="567" t="s">
        <v>162</v>
      </c>
      <c r="F468" s="575">
        <v>2017</v>
      </c>
      <c r="G468" s="575">
        <v>2017</v>
      </c>
      <c r="H468" s="532"/>
      <c r="I468" s="532"/>
      <c r="J468" s="532"/>
      <c r="K468" s="532"/>
      <c r="L468" s="532"/>
      <c r="M468" s="532"/>
      <c r="N468" s="532"/>
      <c r="O468" s="532"/>
      <c r="P468" s="532"/>
      <c r="Q468" s="532"/>
      <c r="R468" s="532"/>
      <c r="S468" s="532"/>
    </row>
    <row r="469" spans="2:19" x14ac:dyDescent="0.25">
      <c r="B469" s="612"/>
      <c r="C469" s="579"/>
      <c r="D469" s="567"/>
      <c r="E469" s="567"/>
      <c r="F469" s="576"/>
      <c r="G469" s="576"/>
      <c r="H469" s="533"/>
      <c r="I469" s="533"/>
      <c r="J469" s="533"/>
      <c r="K469" s="533"/>
      <c r="L469" s="533"/>
      <c r="M469" s="533"/>
      <c r="N469" s="533"/>
      <c r="O469" s="533"/>
      <c r="P469" s="533"/>
      <c r="Q469" s="533"/>
      <c r="R469" s="533"/>
      <c r="S469" s="533"/>
    </row>
    <row r="470" spans="2:19" x14ac:dyDescent="0.25">
      <c r="B470" s="612"/>
      <c r="C470" s="579"/>
      <c r="D470" s="567"/>
      <c r="E470" s="567"/>
      <c r="F470" s="576"/>
      <c r="G470" s="576"/>
      <c r="H470" s="533"/>
      <c r="I470" s="533"/>
      <c r="J470" s="533"/>
      <c r="K470" s="533"/>
      <c r="L470" s="533"/>
      <c r="M470" s="533"/>
      <c r="N470" s="533"/>
      <c r="O470" s="533"/>
      <c r="P470" s="533"/>
      <c r="Q470" s="533"/>
      <c r="R470" s="533"/>
      <c r="S470" s="533"/>
    </row>
    <row r="471" spans="2:19" x14ac:dyDescent="0.25">
      <c r="B471" s="613"/>
      <c r="C471" s="580"/>
      <c r="D471" s="567"/>
      <c r="E471" s="567"/>
      <c r="F471" s="577"/>
      <c r="G471" s="577"/>
      <c r="H471" s="534"/>
      <c r="I471" s="534"/>
      <c r="J471" s="534"/>
      <c r="K471" s="534"/>
      <c r="L471" s="534"/>
      <c r="M471" s="534"/>
      <c r="N471" s="534"/>
      <c r="O471" s="534"/>
      <c r="P471" s="534"/>
      <c r="Q471" s="534"/>
      <c r="R471" s="534"/>
      <c r="S471" s="534"/>
    </row>
    <row r="472" spans="2:19" x14ac:dyDescent="0.25">
      <c r="B472" s="611">
        <v>7.25</v>
      </c>
      <c r="C472" s="578" t="s">
        <v>762</v>
      </c>
      <c r="D472" s="570" t="s">
        <v>162</v>
      </c>
      <c r="E472" s="570" t="s">
        <v>162</v>
      </c>
      <c r="F472" s="575">
        <v>2017</v>
      </c>
      <c r="G472" s="575">
        <v>2017</v>
      </c>
      <c r="H472" s="532"/>
      <c r="I472" s="532"/>
      <c r="J472" s="532"/>
      <c r="K472" s="532"/>
      <c r="L472" s="532"/>
      <c r="M472" s="532"/>
      <c r="N472" s="532"/>
      <c r="O472" s="532"/>
      <c r="P472" s="532"/>
      <c r="Q472" s="532"/>
      <c r="R472" s="532"/>
      <c r="S472" s="575"/>
    </row>
    <row r="473" spans="2:19" x14ac:dyDescent="0.25">
      <c r="B473" s="612"/>
      <c r="C473" s="579"/>
      <c r="D473" s="570"/>
      <c r="E473" s="570"/>
      <c r="F473" s="576"/>
      <c r="G473" s="576"/>
      <c r="H473" s="533"/>
      <c r="I473" s="533"/>
      <c r="J473" s="533"/>
      <c r="K473" s="533"/>
      <c r="L473" s="533"/>
      <c r="M473" s="533"/>
      <c r="N473" s="533"/>
      <c r="O473" s="533"/>
      <c r="P473" s="533"/>
      <c r="Q473" s="533"/>
      <c r="R473" s="533"/>
      <c r="S473" s="576"/>
    </row>
    <row r="474" spans="2:19" x14ac:dyDescent="0.25">
      <c r="B474" s="612"/>
      <c r="C474" s="579"/>
      <c r="D474" s="570"/>
      <c r="E474" s="570"/>
      <c r="F474" s="576"/>
      <c r="G474" s="576"/>
      <c r="H474" s="533"/>
      <c r="I474" s="533"/>
      <c r="J474" s="533"/>
      <c r="K474" s="533"/>
      <c r="L474" s="533"/>
      <c r="M474" s="533"/>
      <c r="N474" s="533"/>
      <c r="O474" s="533"/>
      <c r="P474" s="533"/>
      <c r="Q474" s="533"/>
      <c r="R474" s="533"/>
      <c r="S474" s="576"/>
    </row>
    <row r="475" spans="2:19" x14ac:dyDescent="0.25">
      <c r="B475" s="613"/>
      <c r="C475" s="580"/>
      <c r="D475" s="570"/>
      <c r="E475" s="570"/>
      <c r="F475" s="577"/>
      <c r="G475" s="577"/>
      <c r="H475" s="534"/>
      <c r="I475" s="534"/>
      <c r="J475" s="534"/>
      <c r="K475" s="534"/>
      <c r="L475" s="534"/>
      <c r="M475" s="534"/>
      <c r="N475" s="534"/>
      <c r="O475" s="534"/>
      <c r="P475" s="534"/>
      <c r="Q475" s="534"/>
      <c r="R475" s="534"/>
      <c r="S475" s="577"/>
    </row>
    <row r="476" spans="2:19" x14ac:dyDescent="0.25">
      <c r="B476" s="611">
        <v>7.26</v>
      </c>
      <c r="C476" s="578" t="s">
        <v>763</v>
      </c>
      <c r="D476" s="567" t="s">
        <v>162</v>
      </c>
      <c r="E476" s="567" t="s">
        <v>162</v>
      </c>
      <c r="F476" s="575">
        <v>2018</v>
      </c>
      <c r="G476" s="575">
        <v>2018</v>
      </c>
      <c r="H476" s="532"/>
      <c r="I476" s="532"/>
      <c r="J476" s="532"/>
      <c r="K476" s="532"/>
      <c r="L476" s="532"/>
      <c r="M476" s="532"/>
      <c r="N476" s="532"/>
      <c r="O476" s="532"/>
      <c r="P476" s="532"/>
      <c r="Q476" s="532"/>
      <c r="R476" s="532"/>
      <c r="S476" s="575"/>
    </row>
    <row r="477" spans="2:19" x14ac:dyDescent="0.25">
      <c r="B477" s="612"/>
      <c r="C477" s="579"/>
      <c r="D477" s="567"/>
      <c r="E477" s="567"/>
      <c r="F477" s="576"/>
      <c r="G477" s="576"/>
      <c r="H477" s="533"/>
      <c r="I477" s="533"/>
      <c r="J477" s="533"/>
      <c r="K477" s="533"/>
      <c r="L477" s="533"/>
      <c r="M477" s="533"/>
      <c r="N477" s="533"/>
      <c r="O477" s="533"/>
      <c r="P477" s="533"/>
      <c r="Q477" s="533"/>
      <c r="R477" s="533"/>
      <c r="S477" s="576"/>
    </row>
    <row r="478" spans="2:19" x14ac:dyDescent="0.25">
      <c r="B478" s="612"/>
      <c r="C478" s="579"/>
      <c r="D478" s="567"/>
      <c r="E478" s="567"/>
      <c r="F478" s="576"/>
      <c r="G478" s="576"/>
      <c r="H478" s="533"/>
      <c r="I478" s="533"/>
      <c r="J478" s="533"/>
      <c r="K478" s="533"/>
      <c r="L478" s="533"/>
      <c r="M478" s="533"/>
      <c r="N478" s="533"/>
      <c r="O478" s="533"/>
      <c r="P478" s="533"/>
      <c r="Q478" s="533"/>
      <c r="R478" s="533"/>
      <c r="S478" s="576"/>
    </row>
    <row r="479" spans="2:19" x14ac:dyDescent="0.25">
      <c r="B479" s="613"/>
      <c r="C479" s="580"/>
      <c r="D479" s="567"/>
      <c r="E479" s="567"/>
      <c r="F479" s="577"/>
      <c r="G479" s="577"/>
      <c r="H479" s="534"/>
      <c r="I479" s="534"/>
      <c r="J479" s="534"/>
      <c r="K479" s="534"/>
      <c r="L479" s="534"/>
      <c r="M479" s="534"/>
      <c r="N479" s="534"/>
      <c r="O479" s="534"/>
      <c r="P479" s="534"/>
      <c r="Q479" s="534"/>
      <c r="R479" s="534"/>
      <c r="S479" s="577"/>
    </row>
    <row r="480" spans="2:19" x14ac:dyDescent="0.25">
      <c r="B480" s="611">
        <v>7.27</v>
      </c>
      <c r="C480" s="578" t="s">
        <v>764</v>
      </c>
      <c r="D480" s="570" t="s">
        <v>162</v>
      </c>
      <c r="E480" s="570" t="s">
        <v>162</v>
      </c>
      <c r="F480" s="575">
        <v>2018</v>
      </c>
      <c r="G480" s="575">
        <v>2018</v>
      </c>
      <c r="H480" s="532"/>
      <c r="I480" s="532"/>
      <c r="J480" s="532"/>
      <c r="K480" s="532"/>
      <c r="L480" s="532"/>
      <c r="M480" s="532"/>
      <c r="N480" s="532"/>
      <c r="O480" s="532"/>
      <c r="P480" s="532"/>
      <c r="Q480" s="532"/>
      <c r="R480" s="532"/>
      <c r="S480" s="575"/>
    </row>
    <row r="481" spans="2:19" x14ac:dyDescent="0.25">
      <c r="B481" s="612"/>
      <c r="C481" s="579"/>
      <c r="D481" s="570"/>
      <c r="E481" s="570"/>
      <c r="F481" s="576"/>
      <c r="G481" s="576"/>
      <c r="H481" s="533"/>
      <c r="I481" s="533"/>
      <c r="J481" s="533"/>
      <c r="K481" s="533"/>
      <c r="L481" s="533"/>
      <c r="M481" s="533"/>
      <c r="N481" s="533"/>
      <c r="O481" s="533"/>
      <c r="P481" s="533"/>
      <c r="Q481" s="533"/>
      <c r="R481" s="533"/>
      <c r="S481" s="576"/>
    </row>
    <row r="482" spans="2:19" x14ac:dyDescent="0.25">
      <c r="B482" s="612"/>
      <c r="C482" s="579"/>
      <c r="D482" s="570"/>
      <c r="E482" s="570"/>
      <c r="F482" s="576"/>
      <c r="G482" s="576"/>
      <c r="H482" s="533"/>
      <c r="I482" s="533"/>
      <c r="J482" s="533"/>
      <c r="K482" s="533"/>
      <c r="L482" s="533"/>
      <c r="M482" s="533"/>
      <c r="N482" s="533"/>
      <c r="O482" s="533"/>
      <c r="P482" s="533"/>
      <c r="Q482" s="533"/>
      <c r="R482" s="533"/>
      <c r="S482" s="576"/>
    </row>
    <row r="483" spans="2:19" ht="28.5" customHeight="1" x14ac:dyDescent="0.25">
      <c r="B483" s="613"/>
      <c r="C483" s="580"/>
      <c r="D483" s="570"/>
      <c r="E483" s="570"/>
      <c r="F483" s="577"/>
      <c r="G483" s="577"/>
      <c r="H483" s="534"/>
      <c r="I483" s="534"/>
      <c r="J483" s="534"/>
      <c r="K483" s="534"/>
      <c r="L483" s="534"/>
      <c r="M483" s="534"/>
      <c r="N483" s="534"/>
      <c r="O483" s="534"/>
      <c r="P483" s="534"/>
      <c r="Q483" s="534"/>
      <c r="R483" s="534"/>
      <c r="S483" s="577"/>
    </row>
    <row r="484" spans="2:19" x14ac:dyDescent="0.25">
      <c r="B484" s="611">
        <v>7.28</v>
      </c>
      <c r="C484" s="578" t="s">
        <v>765</v>
      </c>
      <c r="D484" s="567" t="s">
        <v>162</v>
      </c>
      <c r="E484" s="567" t="s">
        <v>162</v>
      </c>
      <c r="F484" s="575">
        <v>2018</v>
      </c>
      <c r="G484" s="575">
        <v>2018</v>
      </c>
      <c r="H484" s="532"/>
      <c r="I484" s="532"/>
      <c r="J484" s="532"/>
      <c r="K484" s="532"/>
      <c r="L484" s="532"/>
      <c r="M484" s="532"/>
      <c r="N484" s="532"/>
      <c r="O484" s="532"/>
      <c r="P484" s="532"/>
      <c r="Q484" s="532"/>
      <c r="R484" s="532"/>
      <c r="S484" s="575"/>
    </row>
    <row r="485" spans="2:19" x14ac:dyDescent="0.25">
      <c r="B485" s="612"/>
      <c r="C485" s="579"/>
      <c r="D485" s="567"/>
      <c r="E485" s="567"/>
      <c r="F485" s="576"/>
      <c r="G485" s="576"/>
      <c r="H485" s="533"/>
      <c r="I485" s="533"/>
      <c r="J485" s="533"/>
      <c r="K485" s="533"/>
      <c r="L485" s="533"/>
      <c r="M485" s="533"/>
      <c r="N485" s="533"/>
      <c r="O485" s="533"/>
      <c r="P485" s="533"/>
      <c r="Q485" s="533"/>
      <c r="R485" s="533"/>
      <c r="S485" s="576"/>
    </row>
    <row r="486" spans="2:19" x14ac:dyDescent="0.25">
      <c r="B486" s="612"/>
      <c r="C486" s="579"/>
      <c r="D486" s="567"/>
      <c r="E486" s="567"/>
      <c r="F486" s="576"/>
      <c r="G486" s="576"/>
      <c r="H486" s="533"/>
      <c r="I486" s="533"/>
      <c r="J486" s="533"/>
      <c r="K486" s="533"/>
      <c r="L486" s="533"/>
      <c r="M486" s="533"/>
      <c r="N486" s="533"/>
      <c r="O486" s="533"/>
      <c r="P486" s="533"/>
      <c r="Q486" s="533"/>
      <c r="R486" s="533"/>
      <c r="S486" s="576"/>
    </row>
    <row r="487" spans="2:19" x14ac:dyDescent="0.25">
      <c r="B487" s="613"/>
      <c r="C487" s="580"/>
      <c r="D487" s="567"/>
      <c r="E487" s="567"/>
      <c r="F487" s="577"/>
      <c r="G487" s="577"/>
      <c r="H487" s="534"/>
      <c r="I487" s="534"/>
      <c r="J487" s="534"/>
      <c r="K487" s="534"/>
      <c r="L487" s="534"/>
      <c r="M487" s="534"/>
      <c r="N487" s="534"/>
      <c r="O487" s="534"/>
      <c r="P487" s="534"/>
      <c r="Q487" s="534"/>
      <c r="R487" s="534"/>
      <c r="S487" s="577"/>
    </row>
    <row r="488" spans="2:19" x14ac:dyDescent="0.25">
      <c r="B488" s="547">
        <v>8</v>
      </c>
      <c r="C488" s="548" t="s">
        <v>427</v>
      </c>
      <c r="D488" s="497" t="s">
        <v>641</v>
      </c>
      <c r="E488" s="587" t="s">
        <v>766</v>
      </c>
      <c r="F488" s="547">
        <v>2014</v>
      </c>
      <c r="G488" s="547">
        <v>2018</v>
      </c>
      <c r="H488" s="558"/>
      <c r="I488" s="559"/>
      <c r="J488" s="559"/>
      <c r="K488" s="559"/>
      <c r="L488" s="559"/>
      <c r="M488" s="559"/>
      <c r="N488" s="559"/>
      <c r="O488" s="559"/>
      <c r="P488" s="559"/>
      <c r="Q488" s="559"/>
      <c r="R488" s="559"/>
      <c r="S488" s="560"/>
    </row>
    <row r="489" spans="2:19" x14ac:dyDescent="0.25">
      <c r="B489" s="547"/>
      <c r="C489" s="548"/>
      <c r="D489" s="498"/>
      <c r="E489" s="588"/>
      <c r="F489" s="547"/>
      <c r="G489" s="547"/>
      <c r="H489" s="561"/>
      <c r="I489" s="562"/>
      <c r="J489" s="562"/>
      <c r="K489" s="562"/>
      <c r="L489" s="562"/>
      <c r="M489" s="562"/>
      <c r="N489" s="562"/>
      <c r="O489" s="562"/>
      <c r="P489" s="562"/>
      <c r="Q489" s="562"/>
      <c r="R489" s="562"/>
      <c r="S489" s="563"/>
    </row>
    <row r="490" spans="2:19" x14ac:dyDescent="0.25">
      <c r="B490" s="547"/>
      <c r="C490" s="548"/>
      <c r="D490" s="498"/>
      <c r="E490" s="588"/>
      <c r="F490" s="547"/>
      <c r="G490" s="547"/>
      <c r="H490" s="561"/>
      <c r="I490" s="562"/>
      <c r="J490" s="562"/>
      <c r="K490" s="562"/>
      <c r="L490" s="562"/>
      <c r="M490" s="562"/>
      <c r="N490" s="562"/>
      <c r="O490" s="562"/>
      <c r="P490" s="562"/>
      <c r="Q490" s="562"/>
      <c r="R490" s="562"/>
      <c r="S490" s="563"/>
    </row>
    <row r="491" spans="2:19" ht="93" customHeight="1" x14ac:dyDescent="0.25">
      <c r="B491" s="547"/>
      <c r="C491" s="548"/>
      <c r="D491" s="498"/>
      <c r="E491" s="589"/>
      <c r="F491" s="547"/>
      <c r="G491" s="547"/>
      <c r="H491" s="564"/>
      <c r="I491" s="565"/>
      <c r="J491" s="565"/>
      <c r="K491" s="565"/>
      <c r="L491" s="565"/>
      <c r="M491" s="565"/>
      <c r="N491" s="565"/>
      <c r="O491" s="565"/>
      <c r="P491" s="565"/>
      <c r="Q491" s="565"/>
      <c r="R491" s="565"/>
      <c r="S491" s="566"/>
    </row>
    <row r="492" spans="2:19" x14ac:dyDescent="0.25">
      <c r="B492" s="568">
        <v>8.1</v>
      </c>
      <c r="C492" s="569" t="s">
        <v>767</v>
      </c>
      <c r="D492" s="570" t="s">
        <v>162</v>
      </c>
      <c r="E492" s="570" t="s">
        <v>162</v>
      </c>
      <c r="F492" s="568">
        <v>2014</v>
      </c>
      <c r="G492" s="568">
        <v>2014</v>
      </c>
      <c r="H492" s="532" t="s">
        <v>892</v>
      </c>
      <c r="I492" s="532" t="s">
        <v>892</v>
      </c>
      <c r="J492" s="532" t="s">
        <v>892</v>
      </c>
      <c r="K492" s="532" t="s">
        <v>892</v>
      </c>
      <c r="L492" s="532"/>
      <c r="M492" s="532"/>
      <c r="N492" s="532"/>
      <c r="O492" s="532"/>
      <c r="P492" s="532"/>
      <c r="Q492" s="532"/>
      <c r="R492" s="532"/>
      <c r="S492" s="532"/>
    </row>
    <row r="493" spans="2:19" x14ac:dyDescent="0.25">
      <c r="B493" s="568"/>
      <c r="C493" s="569"/>
      <c r="D493" s="570"/>
      <c r="E493" s="570"/>
      <c r="F493" s="568"/>
      <c r="G493" s="568"/>
      <c r="H493" s="533"/>
      <c r="I493" s="533"/>
      <c r="J493" s="533"/>
      <c r="K493" s="533"/>
      <c r="L493" s="533"/>
      <c r="M493" s="533"/>
      <c r="N493" s="533"/>
      <c r="O493" s="533"/>
      <c r="P493" s="533"/>
      <c r="Q493" s="533"/>
      <c r="R493" s="533"/>
      <c r="S493" s="533"/>
    </row>
    <row r="494" spans="2:19" x14ac:dyDescent="0.25">
      <c r="B494" s="568"/>
      <c r="C494" s="569"/>
      <c r="D494" s="570"/>
      <c r="E494" s="570"/>
      <c r="F494" s="568"/>
      <c r="G494" s="568"/>
      <c r="H494" s="533"/>
      <c r="I494" s="533"/>
      <c r="J494" s="533"/>
      <c r="K494" s="533"/>
      <c r="L494" s="533"/>
      <c r="M494" s="533"/>
      <c r="N494" s="533"/>
      <c r="O494" s="533"/>
      <c r="P494" s="533"/>
      <c r="Q494" s="533"/>
      <c r="R494" s="533"/>
      <c r="S494" s="533"/>
    </row>
    <row r="495" spans="2:19" x14ac:dyDescent="0.25">
      <c r="B495" s="568"/>
      <c r="C495" s="569"/>
      <c r="D495" s="570"/>
      <c r="E495" s="570"/>
      <c r="F495" s="568"/>
      <c r="G495" s="568"/>
      <c r="H495" s="534"/>
      <c r="I495" s="534"/>
      <c r="J495" s="534"/>
      <c r="K495" s="534"/>
      <c r="L495" s="534"/>
      <c r="M495" s="534"/>
      <c r="N495" s="534"/>
      <c r="O495" s="534"/>
      <c r="P495" s="534"/>
      <c r="Q495" s="534"/>
      <c r="R495" s="534"/>
      <c r="S495" s="534"/>
    </row>
    <row r="496" spans="2:19" x14ac:dyDescent="0.25">
      <c r="B496" s="568">
        <v>8.1999999999999993</v>
      </c>
      <c r="C496" s="569" t="s">
        <v>768</v>
      </c>
      <c r="D496" s="567" t="s">
        <v>162</v>
      </c>
      <c r="E496" s="567" t="s">
        <v>162</v>
      </c>
      <c r="F496" s="568">
        <v>2014</v>
      </c>
      <c r="G496" s="568">
        <v>2014</v>
      </c>
      <c r="H496" s="532" t="s">
        <v>892</v>
      </c>
      <c r="I496" s="532" t="s">
        <v>892</v>
      </c>
      <c r="J496" s="532" t="s">
        <v>892</v>
      </c>
      <c r="K496" s="532" t="s">
        <v>892</v>
      </c>
      <c r="L496" s="532"/>
      <c r="M496" s="532"/>
      <c r="N496" s="532"/>
      <c r="O496" s="532"/>
      <c r="P496" s="532"/>
      <c r="Q496" s="532"/>
      <c r="R496" s="532"/>
      <c r="S496" s="575"/>
    </row>
    <row r="497" spans="2:19" x14ac:dyDescent="0.25">
      <c r="B497" s="568"/>
      <c r="C497" s="569"/>
      <c r="D497" s="567"/>
      <c r="E497" s="567"/>
      <c r="F497" s="568"/>
      <c r="G497" s="568"/>
      <c r="H497" s="533"/>
      <c r="I497" s="533"/>
      <c r="J497" s="533"/>
      <c r="K497" s="533"/>
      <c r="L497" s="533"/>
      <c r="M497" s="533"/>
      <c r="N497" s="533"/>
      <c r="O497" s="533"/>
      <c r="P497" s="533"/>
      <c r="Q497" s="533"/>
      <c r="R497" s="533"/>
      <c r="S497" s="576"/>
    </row>
    <row r="498" spans="2:19" x14ac:dyDescent="0.25">
      <c r="B498" s="568"/>
      <c r="C498" s="569"/>
      <c r="D498" s="567"/>
      <c r="E498" s="567"/>
      <c r="F498" s="568"/>
      <c r="G498" s="568"/>
      <c r="H498" s="533"/>
      <c r="I498" s="533"/>
      <c r="J498" s="533"/>
      <c r="K498" s="533"/>
      <c r="L498" s="533"/>
      <c r="M498" s="533"/>
      <c r="N498" s="533"/>
      <c r="O498" s="533"/>
      <c r="P498" s="533"/>
      <c r="Q498" s="533"/>
      <c r="R498" s="533"/>
      <c r="S498" s="576"/>
    </row>
    <row r="499" spans="2:19" x14ac:dyDescent="0.25">
      <c r="B499" s="568"/>
      <c r="C499" s="569"/>
      <c r="D499" s="567"/>
      <c r="E499" s="567"/>
      <c r="F499" s="568"/>
      <c r="G499" s="568"/>
      <c r="H499" s="534"/>
      <c r="I499" s="534"/>
      <c r="J499" s="534"/>
      <c r="K499" s="534"/>
      <c r="L499" s="534"/>
      <c r="M499" s="534"/>
      <c r="N499" s="534"/>
      <c r="O499" s="534"/>
      <c r="P499" s="534"/>
      <c r="Q499" s="534"/>
      <c r="R499" s="534"/>
      <c r="S499" s="577"/>
    </row>
    <row r="500" spans="2:19" x14ac:dyDescent="0.25">
      <c r="B500" s="568">
        <v>8.3000000000000007</v>
      </c>
      <c r="C500" s="569" t="s">
        <v>769</v>
      </c>
      <c r="D500" s="570" t="s">
        <v>162</v>
      </c>
      <c r="E500" s="570" t="s">
        <v>162</v>
      </c>
      <c r="F500" s="568">
        <v>2015</v>
      </c>
      <c r="G500" s="568">
        <v>2015</v>
      </c>
      <c r="H500" s="532"/>
      <c r="I500" s="532"/>
      <c r="J500" s="532"/>
      <c r="K500" s="532"/>
      <c r="L500" s="532"/>
      <c r="M500" s="532" t="s">
        <v>892</v>
      </c>
      <c r="N500" s="532"/>
      <c r="O500" s="532"/>
      <c r="P500" s="532"/>
      <c r="Q500" s="532"/>
      <c r="R500" s="532"/>
      <c r="S500" s="575"/>
    </row>
    <row r="501" spans="2:19" x14ac:dyDescent="0.25">
      <c r="B501" s="568"/>
      <c r="C501" s="569"/>
      <c r="D501" s="570"/>
      <c r="E501" s="570"/>
      <c r="F501" s="568"/>
      <c r="G501" s="568"/>
      <c r="H501" s="533"/>
      <c r="I501" s="533"/>
      <c r="J501" s="533"/>
      <c r="K501" s="533"/>
      <c r="L501" s="533"/>
      <c r="M501" s="533"/>
      <c r="N501" s="533"/>
      <c r="O501" s="533"/>
      <c r="P501" s="533"/>
      <c r="Q501" s="533"/>
      <c r="R501" s="533"/>
      <c r="S501" s="576"/>
    </row>
    <row r="502" spans="2:19" x14ac:dyDescent="0.25">
      <c r="B502" s="568"/>
      <c r="C502" s="569"/>
      <c r="D502" s="570"/>
      <c r="E502" s="570"/>
      <c r="F502" s="568"/>
      <c r="G502" s="568"/>
      <c r="H502" s="533"/>
      <c r="I502" s="533"/>
      <c r="J502" s="533"/>
      <c r="K502" s="533"/>
      <c r="L502" s="533"/>
      <c r="M502" s="533"/>
      <c r="N502" s="533"/>
      <c r="O502" s="533"/>
      <c r="P502" s="533"/>
      <c r="Q502" s="533"/>
      <c r="R502" s="533"/>
      <c r="S502" s="576"/>
    </row>
    <row r="503" spans="2:19" x14ac:dyDescent="0.25">
      <c r="B503" s="568"/>
      <c r="C503" s="569"/>
      <c r="D503" s="570"/>
      <c r="E503" s="570"/>
      <c r="F503" s="568"/>
      <c r="G503" s="568"/>
      <c r="H503" s="534"/>
      <c r="I503" s="534"/>
      <c r="J503" s="534"/>
      <c r="K503" s="534"/>
      <c r="L503" s="534"/>
      <c r="M503" s="534"/>
      <c r="N503" s="534"/>
      <c r="O503" s="534"/>
      <c r="P503" s="534"/>
      <c r="Q503" s="534"/>
      <c r="R503" s="534"/>
      <c r="S503" s="577"/>
    </row>
    <row r="504" spans="2:19" x14ac:dyDescent="0.25">
      <c r="B504" s="568">
        <v>8.4</v>
      </c>
      <c r="C504" s="569" t="s">
        <v>770</v>
      </c>
      <c r="D504" s="567" t="s">
        <v>162</v>
      </c>
      <c r="E504" s="567" t="s">
        <v>162</v>
      </c>
      <c r="F504" s="568">
        <v>2016</v>
      </c>
      <c r="G504" s="568">
        <v>2016</v>
      </c>
      <c r="H504" s="532"/>
      <c r="I504" s="532"/>
      <c r="J504" s="532"/>
      <c r="K504" s="532"/>
      <c r="L504" s="532"/>
      <c r="M504" s="532"/>
      <c r="N504" s="532"/>
      <c r="O504" s="532"/>
      <c r="P504" s="532"/>
      <c r="Q504" s="532" t="s">
        <v>892</v>
      </c>
      <c r="R504" s="532" t="s">
        <v>892</v>
      </c>
      <c r="S504" s="575"/>
    </row>
    <row r="505" spans="2:19" x14ac:dyDescent="0.25">
      <c r="B505" s="568"/>
      <c r="C505" s="569"/>
      <c r="D505" s="567"/>
      <c r="E505" s="567"/>
      <c r="F505" s="568"/>
      <c r="G505" s="568"/>
      <c r="H505" s="533"/>
      <c r="I505" s="533"/>
      <c r="J505" s="533"/>
      <c r="K505" s="533"/>
      <c r="L505" s="533"/>
      <c r="M505" s="533"/>
      <c r="N505" s="533"/>
      <c r="O505" s="533"/>
      <c r="P505" s="533"/>
      <c r="Q505" s="533"/>
      <c r="R505" s="533"/>
      <c r="S505" s="576"/>
    </row>
    <row r="506" spans="2:19" x14ac:dyDescent="0.25">
      <c r="B506" s="568"/>
      <c r="C506" s="569"/>
      <c r="D506" s="567"/>
      <c r="E506" s="567"/>
      <c r="F506" s="568"/>
      <c r="G506" s="568"/>
      <c r="H506" s="533"/>
      <c r="I506" s="533"/>
      <c r="J506" s="533"/>
      <c r="K506" s="533"/>
      <c r="L506" s="533"/>
      <c r="M506" s="533"/>
      <c r="N506" s="533"/>
      <c r="O506" s="533"/>
      <c r="P506" s="533"/>
      <c r="Q506" s="533"/>
      <c r="R506" s="533"/>
      <c r="S506" s="576"/>
    </row>
    <row r="507" spans="2:19" x14ac:dyDescent="0.25">
      <c r="B507" s="568"/>
      <c r="C507" s="569"/>
      <c r="D507" s="567"/>
      <c r="E507" s="567"/>
      <c r="F507" s="568"/>
      <c r="G507" s="568"/>
      <c r="H507" s="534"/>
      <c r="I507" s="534"/>
      <c r="J507" s="534"/>
      <c r="K507" s="534"/>
      <c r="L507" s="534"/>
      <c r="M507" s="534"/>
      <c r="N507" s="534"/>
      <c r="O507" s="534"/>
      <c r="P507" s="534"/>
      <c r="Q507" s="534"/>
      <c r="R507" s="534"/>
      <c r="S507" s="577"/>
    </row>
    <row r="508" spans="2:19" x14ac:dyDescent="0.25">
      <c r="B508" s="568">
        <v>8.5</v>
      </c>
      <c r="C508" s="569" t="s">
        <v>771</v>
      </c>
      <c r="D508" s="567" t="s">
        <v>162</v>
      </c>
      <c r="E508" s="567" t="s">
        <v>162</v>
      </c>
      <c r="F508" s="568">
        <v>2016</v>
      </c>
      <c r="G508" s="568">
        <v>2016</v>
      </c>
      <c r="H508" s="532"/>
      <c r="I508" s="532"/>
      <c r="J508" s="532"/>
      <c r="K508" s="532"/>
      <c r="L508" s="532"/>
      <c r="M508" s="532"/>
      <c r="N508" s="532"/>
      <c r="O508" s="532"/>
      <c r="P508" s="532" t="s">
        <v>892</v>
      </c>
      <c r="Q508" s="532" t="s">
        <v>892</v>
      </c>
      <c r="R508" s="532" t="s">
        <v>892</v>
      </c>
      <c r="S508" s="575" t="s">
        <v>892</v>
      </c>
    </row>
    <row r="509" spans="2:19" x14ac:dyDescent="0.25">
      <c r="B509" s="568"/>
      <c r="C509" s="569"/>
      <c r="D509" s="567"/>
      <c r="E509" s="567"/>
      <c r="F509" s="568"/>
      <c r="G509" s="568"/>
      <c r="H509" s="533"/>
      <c r="I509" s="533"/>
      <c r="J509" s="533"/>
      <c r="K509" s="533"/>
      <c r="L509" s="533"/>
      <c r="M509" s="533"/>
      <c r="N509" s="533"/>
      <c r="O509" s="533"/>
      <c r="P509" s="533"/>
      <c r="Q509" s="533"/>
      <c r="R509" s="533"/>
      <c r="S509" s="576"/>
    </row>
    <row r="510" spans="2:19" x14ac:dyDescent="0.25">
      <c r="B510" s="568"/>
      <c r="C510" s="569"/>
      <c r="D510" s="567"/>
      <c r="E510" s="567"/>
      <c r="F510" s="568"/>
      <c r="G510" s="568"/>
      <c r="H510" s="533"/>
      <c r="I510" s="533"/>
      <c r="J510" s="533"/>
      <c r="K510" s="533"/>
      <c r="L510" s="533"/>
      <c r="M510" s="533"/>
      <c r="N510" s="533"/>
      <c r="O510" s="533"/>
      <c r="P510" s="533"/>
      <c r="Q510" s="533"/>
      <c r="R510" s="533"/>
      <c r="S510" s="576"/>
    </row>
    <row r="511" spans="2:19" x14ac:dyDescent="0.25">
      <c r="B511" s="568"/>
      <c r="C511" s="569"/>
      <c r="D511" s="567"/>
      <c r="E511" s="567"/>
      <c r="F511" s="568"/>
      <c r="G511" s="568"/>
      <c r="H511" s="534"/>
      <c r="I511" s="534"/>
      <c r="J511" s="534"/>
      <c r="K511" s="534"/>
      <c r="L511" s="534"/>
      <c r="M511" s="534"/>
      <c r="N511" s="534"/>
      <c r="O511" s="534"/>
      <c r="P511" s="534"/>
      <c r="Q511" s="534"/>
      <c r="R511" s="534"/>
      <c r="S511" s="577"/>
    </row>
    <row r="512" spans="2:19" x14ac:dyDescent="0.25">
      <c r="B512" s="547">
        <v>9</v>
      </c>
      <c r="C512" s="548" t="s">
        <v>441</v>
      </c>
      <c r="D512" s="497" t="s">
        <v>641</v>
      </c>
      <c r="E512" s="587" t="s">
        <v>766</v>
      </c>
      <c r="F512" s="547">
        <v>2014</v>
      </c>
      <c r="G512" s="547">
        <v>2018</v>
      </c>
      <c r="H512" s="558"/>
      <c r="I512" s="559"/>
      <c r="J512" s="559"/>
      <c r="K512" s="559"/>
      <c r="L512" s="559"/>
      <c r="M512" s="559"/>
      <c r="N512" s="559"/>
      <c r="O512" s="559"/>
      <c r="P512" s="559"/>
      <c r="Q512" s="559"/>
      <c r="R512" s="559"/>
      <c r="S512" s="560"/>
    </row>
    <row r="513" spans="2:19" x14ac:dyDescent="0.25">
      <c r="B513" s="547"/>
      <c r="C513" s="548"/>
      <c r="D513" s="498"/>
      <c r="E513" s="588"/>
      <c r="F513" s="547"/>
      <c r="G513" s="547"/>
      <c r="H513" s="561"/>
      <c r="I513" s="562"/>
      <c r="J513" s="562"/>
      <c r="K513" s="562"/>
      <c r="L513" s="562"/>
      <c r="M513" s="562"/>
      <c r="N513" s="562"/>
      <c r="O513" s="562"/>
      <c r="P513" s="562"/>
      <c r="Q513" s="562"/>
      <c r="R513" s="562"/>
      <c r="S513" s="563"/>
    </row>
    <row r="514" spans="2:19" x14ac:dyDescent="0.25">
      <c r="B514" s="547"/>
      <c r="C514" s="548"/>
      <c r="D514" s="498"/>
      <c r="E514" s="588"/>
      <c r="F514" s="547"/>
      <c r="G514" s="547"/>
      <c r="H514" s="561"/>
      <c r="I514" s="562"/>
      <c r="J514" s="562"/>
      <c r="K514" s="562"/>
      <c r="L514" s="562"/>
      <c r="M514" s="562"/>
      <c r="N514" s="562"/>
      <c r="O514" s="562"/>
      <c r="P514" s="562"/>
      <c r="Q514" s="562"/>
      <c r="R514" s="562"/>
      <c r="S514" s="563"/>
    </row>
    <row r="515" spans="2:19" ht="94.5" customHeight="1" x14ac:dyDescent="0.25">
      <c r="B515" s="547"/>
      <c r="C515" s="548"/>
      <c r="D515" s="498"/>
      <c r="E515" s="589"/>
      <c r="F515" s="547"/>
      <c r="G515" s="547"/>
      <c r="H515" s="564"/>
      <c r="I515" s="565"/>
      <c r="J515" s="565"/>
      <c r="K515" s="565"/>
      <c r="L515" s="565"/>
      <c r="M515" s="565"/>
      <c r="N515" s="565"/>
      <c r="O515" s="565"/>
      <c r="P515" s="565"/>
      <c r="Q515" s="565"/>
      <c r="R515" s="565"/>
      <c r="S515" s="566"/>
    </row>
    <row r="516" spans="2:19" x14ac:dyDescent="0.25">
      <c r="B516" s="568">
        <v>9.1</v>
      </c>
      <c r="C516" s="569" t="s">
        <v>772</v>
      </c>
      <c r="D516" s="567" t="s">
        <v>162</v>
      </c>
      <c r="E516" s="567" t="s">
        <v>162</v>
      </c>
      <c r="F516" s="568">
        <v>2015</v>
      </c>
      <c r="G516" s="568">
        <v>2015</v>
      </c>
      <c r="H516" s="532"/>
      <c r="I516" s="532"/>
      <c r="J516" s="532"/>
      <c r="K516" s="532"/>
      <c r="L516" s="532"/>
      <c r="M516" s="532" t="s">
        <v>892</v>
      </c>
      <c r="N516" s="532" t="s">
        <v>892</v>
      </c>
      <c r="O516" s="532"/>
      <c r="P516" s="532"/>
      <c r="Q516" s="532"/>
      <c r="R516" s="532"/>
      <c r="S516" s="532"/>
    </row>
    <row r="517" spans="2:19" x14ac:dyDescent="0.25">
      <c r="B517" s="568"/>
      <c r="C517" s="569"/>
      <c r="D517" s="567"/>
      <c r="E517" s="567"/>
      <c r="F517" s="568"/>
      <c r="G517" s="568"/>
      <c r="H517" s="533"/>
      <c r="I517" s="533"/>
      <c r="J517" s="533"/>
      <c r="K517" s="533"/>
      <c r="L517" s="533"/>
      <c r="M517" s="533"/>
      <c r="N517" s="533"/>
      <c r="O517" s="533"/>
      <c r="P517" s="533"/>
      <c r="Q517" s="533"/>
      <c r="R517" s="533"/>
      <c r="S517" s="533"/>
    </row>
    <row r="518" spans="2:19" x14ac:dyDescent="0.25">
      <c r="B518" s="568"/>
      <c r="C518" s="569"/>
      <c r="D518" s="567"/>
      <c r="E518" s="567"/>
      <c r="F518" s="568"/>
      <c r="G518" s="568"/>
      <c r="H518" s="533"/>
      <c r="I518" s="533"/>
      <c r="J518" s="533"/>
      <c r="K518" s="533"/>
      <c r="L518" s="533"/>
      <c r="M518" s="533"/>
      <c r="N518" s="533"/>
      <c r="O518" s="533"/>
      <c r="P518" s="533"/>
      <c r="Q518" s="533"/>
      <c r="R518" s="533"/>
      <c r="S518" s="533"/>
    </row>
    <row r="519" spans="2:19" x14ac:dyDescent="0.25">
      <c r="B519" s="568"/>
      <c r="C519" s="569"/>
      <c r="D519" s="567"/>
      <c r="E519" s="567"/>
      <c r="F519" s="568"/>
      <c r="G519" s="568"/>
      <c r="H519" s="534"/>
      <c r="I519" s="534"/>
      <c r="J519" s="534"/>
      <c r="K519" s="534"/>
      <c r="L519" s="534"/>
      <c r="M519" s="534"/>
      <c r="N519" s="534"/>
      <c r="O519" s="534"/>
      <c r="P519" s="534"/>
      <c r="Q519" s="534"/>
      <c r="R519" s="534"/>
      <c r="S519" s="534"/>
    </row>
    <row r="520" spans="2:19" x14ac:dyDescent="0.25">
      <c r="B520" s="568">
        <v>9.1999999999999993</v>
      </c>
      <c r="C520" s="569" t="s">
        <v>773</v>
      </c>
      <c r="D520" s="567" t="s">
        <v>162</v>
      </c>
      <c r="E520" s="567" t="s">
        <v>162</v>
      </c>
      <c r="F520" s="568">
        <v>2015</v>
      </c>
      <c r="G520" s="568">
        <v>2015</v>
      </c>
      <c r="H520" s="532"/>
      <c r="I520" s="532"/>
      <c r="J520" s="532"/>
      <c r="K520" s="532"/>
      <c r="L520" s="532"/>
      <c r="M520" s="532"/>
      <c r="N520" s="532" t="s">
        <v>892</v>
      </c>
      <c r="O520" s="532"/>
      <c r="P520" s="532"/>
      <c r="Q520" s="532"/>
      <c r="R520" s="532"/>
      <c r="S520" s="575"/>
    </row>
    <row r="521" spans="2:19" x14ac:dyDescent="0.25">
      <c r="B521" s="568"/>
      <c r="C521" s="569"/>
      <c r="D521" s="567"/>
      <c r="E521" s="567"/>
      <c r="F521" s="568"/>
      <c r="G521" s="568"/>
      <c r="H521" s="533"/>
      <c r="I521" s="533"/>
      <c r="J521" s="533"/>
      <c r="K521" s="533"/>
      <c r="L521" s="533"/>
      <c r="M521" s="533"/>
      <c r="N521" s="533"/>
      <c r="O521" s="533"/>
      <c r="P521" s="533"/>
      <c r="Q521" s="533"/>
      <c r="R521" s="533"/>
      <c r="S521" s="576"/>
    </row>
    <row r="522" spans="2:19" x14ac:dyDescent="0.25">
      <c r="B522" s="568"/>
      <c r="C522" s="569"/>
      <c r="D522" s="567"/>
      <c r="E522" s="567"/>
      <c r="F522" s="568"/>
      <c r="G522" s="568"/>
      <c r="H522" s="533"/>
      <c r="I522" s="533"/>
      <c r="J522" s="533"/>
      <c r="K522" s="533"/>
      <c r="L522" s="533"/>
      <c r="M522" s="533"/>
      <c r="N522" s="533"/>
      <c r="O522" s="533"/>
      <c r="P522" s="533"/>
      <c r="Q522" s="533"/>
      <c r="R522" s="533"/>
      <c r="S522" s="576"/>
    </row>
    <row r="523" spans="2:19" x14ac:dyDescent="0.25">
      <c r="B523" s="568"/>
      <c r="C523" s="569"/>
      <c r="D523" s="567"/>
      <c r="E523" s="567"/>
      <c r="F523" s="568"/>
      <c r="G523" s="568"/>
      <c r="H523" s="534"/>
      <c r="I523" s="534"/>
      <c r="J523" s="534"/>
      <c r="K523" s="534"/>
      <c r="L523" s="534"/>
      <c r="M523" s="534"/>
      <c r="N523" s="534"/>
      <c r="O523" s="534"/>
      <c r="P523" s="534"/>
      <c r="Q523" s="534"/>
      <c r="R523" s="534"/>
      <c r="S523" s="577"/>
    </row>
    <row r="524" spans="2:19" x14ac:dyDescent="0.25">
      <c r="B524" s="568">
        <v>9.3000000000000007</v>
      </c>
      <c r="C524" s="569" t="s">
        <v>774</v>
      </c>
      <c r="D524" s="567" t="s">
        <v>162</v>
      </c>
      <c r="E524" s="567" t="s">
        <v>162</v>
      </c>
      <c r="F524" s="568">
        <v>2015</v>
      </c>
      <c r="G524" s="568">
        <v>2015</v>
      </c>
      <c r="H524" s="532"/>
      <c r="I524" s="532"/>
      <c r="J524" s="532"/>
      <c r="K524" s="532"/>
      <c r="L524" s="532" t="s">
        <v>892</v>
      </c>
      <c r="M524" s="532"/>
      <c r="N524" s="532"/>
      <c r="O524" s="532"/>
      <c r="P524" s="532"/>
      <c r="Q524" s="532"/>
      <c r="R524" s="532"/>
      <c r="S524" s="575"/>
    </row>
    <row r="525" spans="2:19" x14ac:dyDescent="0.25">
      <c r="B525" s="568"/>
      <c r="C525" s="569"/>
      <c r="D525" s="567"/>
      <c r="E525" s="567"/>
      <c r="F525" s="568"/>
      <c r="G525" s="568"/>
      <c r="H525" s="533"/>
      <c r="I525" s="533"/>
      <c r="J525" s="533"/>
      <c r="K525" s="533"/>
      <c r="L525" s="533"/>
      <c r="M525" s="533"/>
      <c r="N525" s="533"/>
      <c r="O525" s="533"/>
      <c r="P525" s="533"/>
      <c r="Q525" s="533"/>
      <c r="R525" s="533"/>
      <c r="S525" s="576"/>
    </row>
    <row r="526" spans="2:19" x14ac:dyDescent="0.25">
      <c r="B526" s="568"/>
      <c r="C526" s="569"/>
      <c r="D526" s="567"/>
      <c r="E526" s="567"/>
      <c r="F526" s="568"/>
      <c r="G526" s="568"/>
      <c r="H526" s="533"/>
      <c r="I526" s="533"/>
      <c r="J526" s="533"/>
      <c r="K526" s="533"/>
      <c r="L526" s="533"/>
      <c r="M526" s="533"/>
      <c r="N526" s="533"/>
      <c r="O526" s="533"/>
      <c r="P526" s="533"/>
      <c r="Q526" s="533"/>
      <c r="R526" s="533"/>
      <c r="S526" s="576"/>
    </row>
    <row r="527" spans="2:19" x14ac:dyDescent="0.25">
      <c r="B527" s="568"/>
      <c r="C527" s="569"/>
      <c r="D527" s="567"/>
      <c r="E527" s="567"/>
      <c r="F527" s="568"/>
      <c r="G527" s="568"/>
      <c r="H527" s="534"/>
      <c r="I527" s="534"/>
      <c r="J527" s="534"/>
      <c r="K527" s="534"/>
      <c r="L527" s="534"/>
      <c r="M527" s="534"/>
      <c r="N527" s="534"/>
      <c r="O527" s="534"/>
      <c r="P527" s="534"/>
      <c r="Q527" s="534"/>
      <c r="R527" s="534"/>
      <c r="S527" s="577"/>
    </row>
    <row r="528" spans="2:19" x14ac:dyDescent="0.25">
      <c r="B528" s="568">
        <v>9.4</v>
      </c>
      <c r="C528" s="569" t="s">
        <v>775</v>
      </c>
      <c r="D528" s="567" t="s">
        <v>162</v>
      </c>
      <c r="E528" s="567" t="s">
        <v>162</v>
      </c>
      <c r="F528" s="568">
        <v>2016</v>
      </c>
      <c r="G528" s="568">
        <v>2016</v>
      </c>
      <c r="H528" s="532"/>
      <c r="I528" s="532"/>
      <c r="J528" s="532"/>
      <c r="K528" s="532"/>
      <c r="L528" s="532"/>
      <c r="M528" s="532"/>
      <c r="N528" s="532"/>
      <c r="O528" s="532"/>
      <c r="P528" s="532"/>
      <c r="Q528" s="532"/>
      <c r="R528" s="532" t="s">
        <v>892</v>
      </c>
      <c r="S528" s="575"/>
    </row>
    <row r="529" spans="2:19" x14ac:dyDescent="0.25">
      <c r="B529" s="568"/>
      <c r="C529" s="569"/>
      <c r="D529" s="567"/>
      <c r="E529" s="567"/>
      <c r="F529" s="568"/>
      <c r="G529" s="568"/>
      <c r="H529" s="533"/>
      <c r="I529" s="533"/>
      <c r="J529" s="533"/>
      <c r="K529" s="533"/>
      <c r="L529" s="533"/>
      <c r="M529" s="533"/>
      <c r="N529" s="533"/>
      <c r="O529" s="533"/>
      <c r="P529" s="533"/>
      <c r="Q529" s="533"/>
      <c r="R529" s="533"/>
      <c r="S529" s="576"/>
    </row>
    <row r="530" spans="2:19" x14ac:dyDescent="0.25">
      <c r="B530" s="568"/>
      <c r="C530" s="569"/>
      <c r="D530" s="567"/>
      <c r="E530" s="567"/>
      <c r="F530" s="568"/>
      <c r="G530" s="568"/>
      <c r="H530" s="533"/>
      <c r="I530" s="533"/>
      <c r="J530" s="533"/>
      <c r="K530" s="533"/>
      <c r="L530" s="533"/>
      <c r="M530" s="533"/>
      <c r="N530" s="533"/>
      <c r="O530" s="533"/>
      <c r="P530" s="533"/>
      <c r="Q530" s="533"/>
      <c r="R530" s="533"/>
      <c r="S530" s="576"/>
    </row>
    <row r="531" spans="2:19" ht="23.25" customHeight="1" x14ac:dyDescent="0.25">
      <c r="B531" s="568"/>
      <c r="C531" s="569"/>
      <c r="D531" s="567"/>
      <c r="E531" s="567"/>
      <c r="F531" s="568"/>
      <c r="G531" s="568"/>
      <c r="H531" s="534"/>
      <c r="I531" s="534"/>
      <c r="J531" s="534"/>
      <c r="K531" s="534"/>
      <c r="L531" s="534"/>
      <c r="M531" s="534"/>
      <c r="N531" s="534"/>
      <c r="O531" s="534"/>
      <c r="P531" s="534"/>
      <c r="Q531" s="534"/>
      <c r="R531" s="534"/>
      <c r="S531" s="577"/>
    </row>
    <row r="532" spans="2:19" x14ac:dyDescent="0.25">
      <c r="B532" s="568">
        <v>9.5</v>
      </c>
      <c r="C532" s="569" t="s">
        <v>776</v>
      </c>
      <c r="D532" s="567" t="s">
        <v>162</v>
      </c>
      <c r="E532" s="567" t="s">
        <v>162</v>
      </c>
      <c r="F532" s="568">
        <v>2016</v>
      </c>
      <c r="G532" s="568">
        <v>2016</v>
      </c>
      <c r="H532" s="532"/>
      <c r="I532" s="532"/>
      <c r="J532" s="532"/>
      <c r="K532" s="532"/>
      <c r="L532" s="532"/>
      <c r="M532" s="532"/>
      <c r="N532" s="532"/>
      <c r="O532" s="532"/>
      <c r="P532" s="532"/>
      <c r="Q532" s="532"/>
      <c r="R532" s="532" t="s">
        <v>892</v>
      </c>
      <c r="S532" s="575"/>
    </row>
    <row r="533" spans="2:19" x14ac:dyDescent="0.25">
      <c r="B533" s="568"/>
      <c r="C533" s="569"/>
      <c r="D533" s="567"/>
      <c r="E533" s="567"/>
      <c r="F533" s="568"/>
      <c r="G533" s="568"/>
      <c r="H533" s="533"/>
      <c r="I533" s="533"/>
      <c r="J533" s="533"/>
      <c r="K533" s="533"/>
      <c r="L533" s="533"/>
      <c r="M533" s="533"/>
      <c r="N533" s="533"/>
      <c r="O533" s="533"/>
      <c r="P533" s="533"/>
      <c r="Q533" s="533"/>
      <c r="R533" s="533"/>
      <c r="S533" s="576"/>
    </row>
    <row r="534" spans="2:19" x14ac:dyDescent="0.25">
      <c r="B534" s="568"/>
      <c r="C534" s="569"/>
      <c r="D534" s="567"/>
      <c r="E534" s="567"/>
      <c r="F534" s="568"/>
      <c r="G534" s="568"/>
      <c r="H534" s="533"/>
      <c r="I534" s="533"/>
      <c r="J534" s="533"/>
      <c r="K534" s="533"/>
      <c r="L534" s="533"/>
      <c r="M534" s="533"/>
      <c r="N534" s="533"/>
      <c r="O534" s="533"/>
      <c r="P534" s="533"/>
      <c r="Q534" s="533"/>
      <c r="R534" s="533"/>
      <c r="S534" s="576"/>
    </row>
    <row r="535" spans="2:19" ht="27" customHeight="1" x14ac:dyDescent="0.25">
      <c r="B535" s="568"/>
      <c r="C535" s="569"/>
      <c r="D535" s="567"/>
      <c r="E535" s="567"/>
      <c r="F535" s="568"/>
      <c r="G535" s="568"/>
      <c r="H535" s="534"/>
      <c r="I535" s="534"/>
      <c r="J535" s="534"/>
      <c r="K535" s="534"/>
      <c r="L535" s="534"/>
      <c r="M535" s="534"/>
      <c r="N535" s="534"/>
      <c r="O535" s="534"/>
      <c r="P535" s="534"/>
      <c r="Q535" s="534"/>
      <c r="R535" s="534"/>
      <c r="S535" s="577"/>
    </row>
    <row r="536" spans="2:19" x14ac:dyDescent="0.25">
      <c r="B536" s="575">
        <v>9.6</v>
      </c>
      <c r="C536" s="578" t="s">
        <v>777</v>
      </c>
      <c r="D536" s="567" t="s">
        <v>162</v>
      </c>
      <c r="E536" s="567" t="s">
        <v>162</v>
      </c>
      <c r="F536" s="575">
        <v>2017</v>
      </c>
      <c r="G536" s="575">
        <v>2017</v>
      </c>
      <c r="H536" s="532"/>
      <c r="I536" s="532"/>
      <c r="J536" s="532"/>
      <c r="K536" s="532"/>
      <c r="L536" s="532"/>
      <c r="M536" s="532"/>
      <c r="N536" s="532"/>
      <c r="O536" s="532"/>
      <c r="P536" s="532"/>
      <c r="Q536" s="532"/>
      <c r="R536" s="532"/>
      <c r="S536" s="575"/>
    </row>
    <row r="537" spans="2:19" x14ac:dyDescent="0.25">
      <c r="B537" s="576"/>
      <c r="C537" s="579"/>
      <c r="D537" s="567"/>
      <c r="E537" s="567"/>
      <c r="F537" s="576"/>
      <c r="G537" s="576"/>
      <c r="H537" s="533"/>
      <c r="I537" s="533"/>
      <c r="J537" s="533"/>
      <c r="K537" s="533"/>
      <c r="L537" s="533"/>
      <c r="M537" s="533"/>
      <c r="N537" s="533"/>
      <c r="O537" s="533"/>
      <c r="P537" s="533"/>
      <c r="Q537" s="533"/>
      <c r="R537" s="533"/>
      <c r="S537" s="576"/>
    </row>
    <row r="538" spans="2:19" x14ac:dyDescent="0.25">
      <c r="B538" s="576"/>
      <c r="C538" s="579"/>
      <c r="D538" s="567"/>
      <c r="E538" s="567"/>
      <c r="F538" s="576"/>
      <c r="G538" s="576"/>
      <c r="H538" s="533"/>
      <c r="I538" s="533"/>
      <c r="J538" s="533"/>
      <c r="K538" s="533"/>
      <c r="L538" s="533"/>
      <c r="M538" s="533"/>
      <c r="N538" s="533"/>
      <c r="O538" s="533"/>
      <c r="P538" s="533"/>
      <c r="Q538" s="533"/>
      <c r="R538" s="533"/>
      <c r="S538" s="576"/>
    </row>
    <row r="539" spans="2:19" x14ac:dyDescent="0.25">
      <c r="B539" s="577"/>
      <c r="C539" s="580"/>
      <c r="D539" s="567"/>
      <c r="E539" s="567"/>
      <c r="F539" s="577"/>
      <c r="G539" s="577"/>
      <c r="H539" s="534"/>
      <c r="I539" s="534"/>
      <c r="J539" s="534"/>
      <c r="K539" s="534"/>
      <c r="L539" s="534"/>
      <c r="M539" s="534"/>
      <c r="N539" s="534"/>
      <c r="O539" s="534"/>
      <c r="P539" s="534"/>
      <c r="Q539" s="534"/>
      <c r="R539" s="534"/>
      <c r="S539" s="577"/>
    </row>
    <row r="540" spans="2:19" x14ac:dyDescent="0.25">
      <c r="B540" s="575">
        <v>9.6999999999999993</v>
      </c>
      <c r="C540" s="578" t="s">
        <v>778</v>
      </c>
      <c r="D540" s="567" t="s">
        <v>162</v>
      </c>
      <c r="E540" s="567" t="s">
        <v>162</v>
      </c>
      <c r="F540" s="575">
        <v>2017</v>
      </c>
      <c r="G540" s="575">
        <v>2017</v>
      </c>
      <c r="H540" s="532"/>
      <c r="I540" s="532"/>
      <c r="J540" s="532"/>
      <c r="K540" s="532"/>
      <c r="L540" s="532"/>
      <c r="M540" s="532"/>
      <c r="N540" s="532"/>
      <c r="O540" s="532"/>
      <c r="P540" s="532"/>
      <c r="Q540" s="532"/>
      <c r="R540" s="532"/>
      <c r="S540" s="575"/>
    </row>
    <row r="541" spans="2:19" x14ac:dyDescent="0.25">
      <c r="B541" s="576"/>
      <c r="C541" s="579"/>
      <c r="D541" s="567"/>
      <c r="E541" s="567"/>
      <c r="F541" s="576"/>
      <c r="G541" s="576"/>
      <c r="H541" s="533"/>
      <c r="I541" s="533"/>
      <c r="J541" s="533"/>
      <c r="K541" s="533"/>
      <c r="L541" s="533"/>
      <c r="M541" s="533"/>
      <c r="N541" s="533"/>
      <c r="O541" s="533"/>
      <c r="P541" s="533"/>
      <c r="Q541" s="533"/>
      <c r="R541" s="533"/>
      <c r="S541" s="576"/>
    </row>
    <row r="542" spans="2:19" x14ac:dyDescent="0.25">
      <c r="B542" s="576"/>
      <c r="C542" s="579"/>
      <c r="D542" s="567"/>
      <c r="E542" s="567"/>
      <c r="F542" s="576"/>
      <c r="G542" s="576"/>
      <c r="H542" s="533"/>
      <c r="I542" s="533"/>
      <c r="J542" s="533"/>
      <c r="K542" s="533"/>
      <c r="L542" s="533"/>
      <c r="M542" s="533"/>
      <c r="N542" s="533"/>
      <c r="O542" s="533"/>
      <c r="P542" s="533"/>
      <c r="Q542" s="533"/>
      <c r="R542" s="533"/>
      <c r="S542" s="576"/>
    </row>
    <row r="543" spans="2:19" x14ac:dyDescent="0.25">
      <c r="B543" s="577"/>
      <c r="C543" s="580"/>
      <c r="D543" s="567"/>
      <c r="E543" s="567"/>
      <c r="F543" s="577"/>
      <c r="G543" s="577"/>
      <c r="H543" s="534"/>
      <c r="I543" s="534"/>
      <c r="J543" s="534"/>
      <c r="K543" s="534"/>
      <c r="L543" s="534"/>
      <c r="M543" s="534"/>
      <c r="N543" s="534"/>
      <c r="O543" s="534"/>
      <c r="P543" s="534"/>
      <c r="Q543" s="534"/>
      <c r="R543" s="534"/>
      <c r="S543" s="577"/>
    </row>
    <row r="544" spans="2:19" x14ac:dyDescent="0.25">
      <c r="B544" s="547">
        <v>10</v>
      </c>
      <c r="C544" s="548" t="s">
        <v>456</v>
      </c>
      <c r="D544" s="497" t="s">
        <v>646</v>
      </c>
      <c r="E544" s="587" t="s">
        <v>779</v>
      </c>
      <c r="F544" s="547">
        <v>2014</v>
      </c>
      <c r="G544" s="547">
        <v>2018</v>
      </c>
      <c r="H544" s="558"/>
      <c r="I544" s="559"/>
      <c r="J544" s="559"/>
      <c r="K544" s="559"/>
      <c r="L544" s="559"/>
      <c r="M544" s="559"/>
      <c r="N544" s="559"/>
      <c r="O544" s="559"/>
      <c r="P544" s="559"/>
      <c r="Q544" s="559"/>
      <c r="R544" s="559"/>
      <c r="S544" s="560"/>
    </row>
    <row r="545" spans="2:19" x14ac:dyDescent="0.25">
      <c r="B545" s="547"/>
      <c r="C545" s="548"/>
      <c r="D545" s="498"/>
      <c r="E545" s="588"/>
      <c r="F545" s="547"/>
      <c r="G545" s="547"/>
      <c r="H545" s="561"/>
      <c r="I545" s="562"/>
      <c r="J545" s="562"/>
      <c r="K545" s="562"/>
      <c r="L545" s="562"/>
      <c r="M545" s="562"/>
      <c r="N545" s="562"/>
      <c r="O545" s="562"/>
      <c r="P545" s="562"/>
      <c r="Q545" s="562"/>
      <c r="R545" s="562"/>
      <c r="S545" s="563"/>
    </row>
    <row r="546" spans="2:19" x14ac:dyDescent="0.25">
      <c r="B546" s="547"/>
      <c r="C546" s="548"/>
      <c r="D546" s="498"/>
      <c r="E546" s="588"/>
      <c r="F546" s="547"/>
      <c r="G546" s="547"/>
      <c r="H546" s="561"/>
      <c r="I546" s="562"/>
      <c r="J546" s="562"/>
      <c r="K546" s="562"/>
      <c r="L546" s="562"/>
      <c r="M546" s="562"/>
      <c r="N546" s="562"/>
      <c r="O546" s="562"/>
      <c r="P546" s="562"/>
      <c r="Q546" s="562"/>
      <c r="R546" s="562"/>
      <c r="S546" s="563"/>
    </row>
    <row r="547" spans="2:19" ht="34.5" customHeight="1" x14ac:dyDescent="0.25">
      <c r="B547" s="547"/>
      <c r="C547" s="548"/>
      <c r="D547" s="498"/>
      <c r="E547" s="589"/>
      <c r="F547" s="547"/>
      <c r="G547" s="547"/>
      <c r="H547" s="564"/>
      <c r="I547" s="565"/>
      <c r="J547" s="565"/>
      <c r="K547" s="565"/>
      <c r="L547" s="565"/>
      <c r="M547" s="565"/>
      <c r="N547" s="565"/>
      <c r="O547" s="565"/>
      <c r="P547" s="565"/>
      <c r="Q547" s="565"/>
      <c r="R547" s="565"/>
      <c r="S547" s="566"/>
    </row>
    <row r="548" spans="2:19" x14ac:dyDescent="0.25">
      <c r="B548" s="568">
        <v>10.1</v>
      </c>
      <c r="C548" s="569" t="s">
        <v>780</v>
      </c>
      <c r="D548" s="567" t="s">
        <v>162</v>
      </c>
      <c r="E548" s="567" t="s">
        <v>162</v>
      </c>
      <c r="F548" s="568">
        <v>2015</v>
      </c>
      <c r="G548" s="568">
        <v>2015</v>
      </c>
      <c r="H548" s="532"/>
      <c r="I548" s="532"/>
      <c r="J548" s="532"/>
      <c r="K548" s="532"/>
      <c r="L548" s="532"/>
      <c r="M548" s="532" t="s">
        <v>892</v>
      </c>
      <c r="N548" s="532" t="s">
        <v>892</v>
      </c>
      <c r="O548" s="532"/>
      <c r="P548" s="532"/>
      <c r="Q548" s="532"/>
      <c r="R548" s="532"/>
      <c r="S548" s="575"/>
    </row>
    <row r="549" spans="2:19" x14ac:dyDescent="0.25">
      <c r="B549" s="568"/>
      <c r="C549" s="569"/>
      <c r="D549" s="567"/>
      <c r="E549" s="567"/>
      <c r="F549" s="568"/>
      <c r="G549" s="568"/>
      <c r="H549" s="533"/>
      <c r="I549" s="533"/>
      <c r="J549" s="533"/>
      <c r="K549" s="533"/>
      <c r="L549" s="533"/>
      <c r="M549" s="533"/>
      <c r="N549" s="533"/>
      <c r="O549" s="533"/>
      <c r="P549" s="533"/>
      <c r="Q549" s="533"/>
      <c r="R549" s="533"/>
      <c r="S549" s="576"/>
    </row>
    <row r="550" spans="2:19" x14ac:dyDescent="0.25">
      <c r="B550" s="568"/>
      <c r="C550" s="569"/>
      <c r="D550" s="567"/>
      <c r="E550" s="567"/>
      <c r="F550" s="568"/>
      <c r="G550" s="568"/>
      <c r="H550" s="533"/>
      <c r="I550" s="533"/>
      <c r="J550" s="533"/>
      <c r="K550" s="533"/>
      <c r="L550" s="533"/>
      <c r="M550" s="533"/>
      <c r="N550" s="533"/>
      <c r="O550" s="533"/>
      <c r="P550" s="533"/>
      <c r="Q550" s="533"/>
      <c r="R550" s="533"/>
      <c r="S550" s="576"/>
    </row>
    <row r="551" spans="2:19" x14ac:dyDescent="0.25">
      <c r="B551" s="568"/>
      <c r="C551" s="569"/>
      <c r="D551" s="567"/>
      <c r="E551" s="567"/>
      <c r="F551" s="568"/>
      <c r="G551" s="568"/>
      <c r="H551" s="534"/>
      <c r="I551" s="534"/>
      <c r="J551" s="534"/>
      <c r="K551" s="534"/>
      <c r="L551" s="534"/>
      <c r="M551" s="534"/>
      <c r="N551" s="534"/>
      <c r="O551" s="534"/>
      <c r="P551" s="534"/>
      <c r="Q551" s="534"/>
      <c r="R551" s="534"/>
      <c r="S551" s="577"/>
    </row>
    <row r="552" spans="2:19" x14ac:dyDescent="0.25">
      <c r="B552" s="568">
        <v>10.199999999999999</v>
      </c>
      <c r="C552" s="569" t="s">
        <v>781</v>
      </c>
      <c r="D552" s="567" t="s">
        <v>162</v>
      </c>
      <c r="E552" s="567" t="s">
        <v>162</v>
      </c>
      <c r="F552" s="568">
        <v>2015</v>
      </c>
      <c r="G552" s="568">
        <v>2015</v>
      </c>
      <c r="H552" s="532"/>
      <c r="I552" s="532"/>
      <c r="J552" s="532"/>
      <c r="K552" s="532"/>
      <c r="L552" s="532"/>
      <c r="M552" s="532" t="s">
        <v>892</v>
      </c>
      <c r="N552" s="532" t="s">
        <v>892</v>
      </c>
      <c r="O552" s="532"/>
      <c r="P552" s="532"/>
      <c r="Q552" s="532"/>
      <c r="R552" s="532"/>
      <c r="S552" s="575"/>
    </row>
    <row r="553" spans="2:19" x14ac:dyDescent="0.25">
      <c r="B553" s="568"/>
      <c r="C553" s="569"/>
      <c r="D553" s="567"/>
      <c r="E553" s="567"/>
      <c r="F553" s="568"/>
      <c r="G553" s="568"/>
      <c r="H553" s="533"/>
      <c r="I553" s="533"/>
      <c r="J553" s="533"/>
      <c r="K553" s="533"/>
      <c r="L553" s="533"/>
      <c r="M553" s="533"/>
      <c r="N553" s="533"/>
      <c r="O553" s="533"/>
      <c r="P553" s="533"/>
      <c r="Q553" s="533"/>
      <c r="R553" s="533"/>
      <c r="S553" s="576"/>
    </row>
    <row r="554" spans="2:19" x14ac:dyDescent="0.25">
      <c r="B554" s="568"/>
      <c r="C554" s="569"/>
      <c r="D554" s="567"/>
      <c r="E554" s="567"/>
      <c r="F554" s="568"/>
      <c r="G554" s="568"/>
      <c r="H554" s="533"/>
      <c r="I554" s="533"/>
      <c r="J554" s="533"/>
      <c r="K554" s="533"/>
      <c r="L554" s="533"/>
      <c r="M554" s="533"/>
      <c r="N554" s="533"/>
      <c r="O554" s="533"/>
      <c r="P554" s="533"/>
      <c r="Q554" s="533"/>
      <c r="R554" s="533"/>
      <c r="S554" s="576"/>
    </row>
    <row r="555" spans="2:19" x14ac:dyDescent="0.25">
      <c r="B555" s="568"/>
      <c r="C555" s="569"/>
      <c r="D555" s="567"/>
      <c r="E555" s="567"/>
      <c r="F555" s="568"/>
      <c r="G555" s="568"/>
      <c r="H555" s="534"/>
      <c r="I555" s="534"/>
      <c r="J555" s="534"/>
      <c r="K555" s="534"/>
      <c r="L555" s="534"/>
      <c r="M555" s="534"/>
      <c r="N555" s="534"/>
      <c r="O555" s="534"/>
      <c r="P555" s="534"/>
      <c r="Q555" s="534"/>
      <c r="R555" s="534"/>
      <c r="S555" s="577"/>
    </row>
    <row r="556" spans="2:19" x14ac:dyDescent="0.25">
      <c r="B556" s="568">
        <v>10.3</v>
      </c>
      <c r="C556" s="569" t="s">
        <v>782</v>
      </c>
      <c r="D556" s="567" t="s">
        <v>162</v>
      </c>
      <c r="E556" s="567" t="s">
        <v>162</v>
      </c>
      <c r="F556" s="568">
        <v>2015</v>
      </c>
      <c r="G556" s="568">
        <v>2015</v>
      </c>
      <c r="H556" s="532"/>
      <c r="I556" s="532"/>
      <c r="J556" s="532"/>
      <c r="K556" s="532"/>
      <c r="L556" s="532" t="s">
        <v>892</v>
      </c>
      <c r="M556" s="532" t="s">
        <v>892</v>
      </c>
      <c r="N556" s="532"/>
      <c r="O556" s="532"/>
      <c r="P556" s="532"/>
      <c r="Q556" s="532"/>
      <c r="R556" s="532"/>
      <c r="S556" s="575"/>
    </row>
    <row r="557" spans="2:19" x14ac:dyDescent="0.25">
      <c r="B557" s="568"/>
      <c r="C557" s="569"/>
      <c r="D557" s="567"/>
      <c r="E557" s="567"/>
      <c r="F557" s="568"/>
      <c r="G557" s="568"/>
      <c r="H557" s="533"/>
      <c r="I557" s="533"/>
      <c r="J557" s="533"/>
      <c r="K557" s="533"/>
      <c r="L557" s="533"/>
      <c r="M557" s="533"/>
      <c r="N557" s="533"/>
      <c r="O557" s="533"/>
      <c r="P557" s="533"/>
      <c r="Q557" s="533"/>
      <c r="R557" s="533"/>
      <c r="S557" s="576"/>
    </row>
    <row r="558" spans="2:19" x14ac:dyDescent="0.25">
      <c r="B558" s="568"/>
      <c r="C558" s="569"/>
      <c r="D558" s="567"/>
      <c r="E558" s="567"/>
      <c r="F558" s="568"/>
      <c r="G558" s="568"/>
      <c r="H558" s="533"/>
      <c r="I558" s="533"/>
      <c r="J558" s="533"/>
      <c r="K558" s="533"/>
      <c r="L558" s="533"/>
      <c r="M558" s="533"/>
      <c r="N558" s="533"/>
      <c r="O558" s="533"/>
      <c r="P558" s="533"/>
      <c r="Q558" s="533"/>
      <c r="R558" s="533"/>
      <c r="S558" s="576"/>
    </row>
    <row r="559" spans="2:19" x14ac:dyDescent="0.25">
      <c r="B559" s="568"/>
      <c r="C559" s="569"/>
      <c r="D559" s="567"/>
      <c r="E559" s="567"/>
      <c r="F559" s="568"/>
      <c r="G559" s="568"/>
      <c r="H559" s="534"/>
      <c r="I559" s="534"/>
      <c r="J559" s="534"/>
      <c r="K559" s="534"/>
      <c r="L559" s="534"/>
      <c r="M559" s="534"/>
      <c r="N559" s="534"/>
      <c r="O559" s="534"/>
      <c r="P559" s="534"/>
      <c r="Q559" s="534"/>
      <c r="R559" s="534"/>
      <c r="S559" s="577"/>
    </row>
    <row r="560" spans="2:19" x14ac:dyDescent="0.25">
      <c r="B560" s="568">
        <v>10.4</v>
      </c>
      <c r="C560" s="569" t="s">
        <v>783</v>
      </c>
      <c r="D560" s="567" t="s">
        <v>162</v>
      </c>
      <c r="E560" s="567" t="s">
        <v>162</v>
      </c>
      <c r="F560" s="568">
        <v>2015</v>
      </c>
      <c r="G560" s="568">
        <v>2015</v>
      </c>
      <c r="H560" s="532"/>
      <c r="I560" s="532"/>
      <c r="J560" s="532"/>
      <c r="K560" s="532"/>
      <c r="L560" s="532" t="s">
        <v>892</v>
      </c>
      <c r="M560" s="532" t="s">
        <v>892</v>
      </c>
      <c r="N560" s="532"/>
      <c r="O560" s="532"/>
      <c r="P560" s="532"/>
      <c r="Q560" s="532"/>
      <c r="R560" s="532"/>
      <c r="S560" s="575"/>
    </row>
    <row r="561" spans="2:19" x14ac:dyDescent="0.25">
      <c r="B561" s="568"/>
      <c r="C561" s="569"/>
      <c r="D561" s="567"/>
      <c r="E561" s="567"/>
      <c r="F561" s="568"/>
      <c r="G561" s="568"/>
      <c r="H561" s="533"/>
      <c r="I561" s="533"/>
      <c r="J561" s="533"/>
      <c r="K561" s="533"/>
      <c r="L561" s="533"/>
      <c r="M561" s="533"/>
      <c r="N561" s="533"/>
      <c r="O561" s="533"/>
      <c r="P561" s="533"/>
      <c r="Q561" s="533"/>
      <c r="R561" s="533"/>
      <c r="S561" s="576"/>
    </row>
    <row r="562" spans="2:19" x14ac:dyDescent="0.25">
      <c r="B562" s="568"/>
      <c r="C562" s="569"/>
      <c r="D562" s="567"/>
      <c r="E562" s="567"/>
      <c r="F562" s="568"/>
      <c r="G562" s="568"/>
      <c r="H562" s="533"/>
      <c r="I562" s="533"/>
      <c r="J562" s="533"/>
      <c r="K562" s="533"/>
      <c r="L562" s="533"/>
      <c r="M562" s="533"/>
      <c r="N562" s="533"/>
      <c r="O562" s="533"/>
      <c r="P562" s="533"/>
      <c r="Q562" s="533"/>
      <c r="R562" s="533"/>
      <c r="S562" s="576"/>
    </row>
    <row r="563" spans="2:19" x14ac:dyDescent="0.25">
      <c r="B563" s="568"/>
      <c r="C563" s="569"/>
      <c r="D563" s="567"/>
      <c r="E563" s="567"/>
      <c r="F563" s="568"/>
      <c r="G563" s="568"/>
      <c r="H563" s="534"/>
      <c r="I563" s="534"/>
      <c r="J563" s="534"/>
      <c r="K563" s="534"/>
      <c r="L563" s="534"/>
      <c r="M563" s="534"/>
      <c r="N563" s="534"/>
      <c r="O563" s="534"/>
      <c r="P563" s="534"/>
      <c r="Q563" s="534"/>
      <c r="R563" s="534"/>
      <c r="S563" s="577"/>
    </row>
    <row r="564" spans="2:19" x14ac:dyDescent="0.25">
      <c r="B564" s="568">
        <v>10.5</v>
      </c>
      <c r="C564" s="569" t="s">
        <v>784</v>
      </c>
      <c r="D564" s="567" t="s">
        <v>162</v>
      </c>
      <c r="E564" s="567" t="s">
        <v>162</v>
      </c>
      <c r="F564" s="568">
        <v>2015</v>
      </c>
      <c r="G564" s="568">
        <v>2015</v>
      </c>
      <c r="H564" s="532"/>
      <c r="I564" s="532"/>
      <c r="J564" s="532"/>
      <c r="K564" s="532"/>
      <c r="L564" s="532" t="s">
        <v>892</v>
      </c>
      <c r="M564" s="532" t="s">
        <v>892</v>
      </c>
      <c r="N564" s="532"/>
      <c r="O564" s="532"/>
      <c r="P564" s="532"/>
      <c r="Q564" s="532"/>
      <c r="R564" s="532"/>
      <c r="S564" s="575"/>
    </row>
    <row r="565" spans="2:19" x14ac:dyDescent="0.25">
      <c r="B565" s="568"/>
      <c r="C565" s="569"/>
      <c r="D565" s="567"/>
      <c r="E565" s="567"/>
      <c r="F565" s="568"/>
      <c r="G565" s="568"/>
      <c r="H565" s="533"/>
      <c r="I565" s="533"/>
      <c r="J565" s="533"/>
      <c r="K565" s="533"/>
      <c r="L565" s="533"/>
      <c r="M565" s="533"/>
      <c r="N565" s="533"/>
      <c r="O565" s="533"/>
      <c r="P565" s="533"/>
      <c r="Q565" s="533"/>
      <c r="R565" s="533"/>
      <c r="S565" s="576"/>
    </row>
    <row r="566" spans="2:19" x14ac:dyDescent="0.25">
      <c r="B566" s="568"/>
      <c r="C566" s="569"/>
      <c r="D566" s="567"/>
      <c r="E566" s="567"/>
      <c r="F566" s="568"/>
      <c r="G566" s="568"/>
      <c r="H566" s="533"/>
      <c r="I566" s="533"/>
      <c r="J566" s="533"/>
      <c r="K566" s="533"/>
      <c r="L566" s="533"/>
      <c r="M566" s="533"/>
      <c r="N566" s="533"/>
      <c r="O566" s="533"/>
      <c r="P566" s="533"/>
      <c r="Q566" s="533"/>
      <c r="R566" s="533"/>
      <c r="S566" s="576"/>
    </row>
    <row r="567" spans="2:19" x14ac:dyDescent="0.25">
      <c r="B567" s="568"/>
      <c r="C567" s="569"/>
      <c r="D567" s="567"/>
      <c r="E567" s="567"/>
      <c r="F567" s="568"/>
      <c r="G567" s="568"/>
      <c r="H567" s="534"/>
      <c r="I567" s="534"/>
      <c r="J567" s="534"/>
      <c r="K567" s="534"/>
      <c r="L567" s="534"/>
      <c r="M567" s="534"/>
      <c r="N567" s="534"/>
      <c r="O567" s="534"/>
      <c r="P567" s="534"/>
      <c r="Q567" s="534"/>
      <c r="R567" s="534"/>
      <c r="S567" s="577"/>
    </row>
    <row r="568" spans="2:19" x14ac:dyDescent="0.25">
      <c r="B568" s="547">
        <v>11</v>
      </c>
      <c r="C568" s="548" t="s">
        <v>467</v>
      </c>
      <c r="D568" s="587" t="s">
        <v>785</v>
      </c>
      <c r="E568" s="587" t="s">
        <v>786</v>
      </c>
      <c r="F568" s="547">
        <v>2014</v>
      </c>
      <c r="G568" s="547">
        <v>2018</v>
      </c>
      <c r="H568" s="558"/>
      <c r="I568" s="559"/>
      <c r="J568" s="559"/>
      <c r="K568" s="559"/>
      <c r="L568" s="559"/>
      <c r="M568" s="559"/>
      <c r="N568" s="559"/>
      <c r="O568" s="559"/>
      <c r="P568" s="559"/>
      <c r="Q568" s="559"/>
      <c r="R568" s="559"/>
      <c r="S568" s="560"/>
    </row>
    <row r="569" spans="2:19" x14ac:dyDescent="0.25">
      <c r="B569" s="547"/>
      <c r="C569" s="548"/>
      <c r="D569" s="588"/>
      <c r="E569" s="588"/>
      <c r="F569" s="547"/>
      <c r="G569" s="547"/>
      <c r="H569" s="561"/>
      <c r="I569" s="562"/>
      <c r="J569" s="562"/>
      <c r="K569" s="562"/>
      <c r="L569" s="562"/>
      <c r="M569" s="562"/>
      <c r="N569" s="562"/>
      <c r="O569" s="562"/>
      <c r="P569" s="562"/>
      <c r="Q569" s="562"/>
      <c r="R569" s="562"/>
      <c r="S569" s="563"/>
    </row>
    <row r="570" spans="2:19" x14ac:dyDescent="0.25">
      <c r="B570" s="547"/>
      <c r="C570" s="548"/>
      <c r="D570" s="588"/>
      <c r="E570" s="588"/>
      <c r="F570" s="547"/>
      <c r="G570" s="547"/>
      <c r="H570" s="561"/>
      <c r="I570" s="562"/>
      <c r="J570" s="562"/>
      <c r="K570" s="562"/>
      <c r="L570" s="562"/>
      <c r="M570" s="562"/>
      <c r="N570" s="562"/>
      <c r="O570" s="562"/>
      <c r="P570" s="562"/>
      <c r="Q570" s="562"/>
      <c r="R570" s="562"/>
      <c r="S570" s="563"/>
    </row>
    <row r="571" spans="2:19" ht="143.25" customHeight="1" x14ac:dyDescent="0.25">
      <c r="B571" s="547"/>
      <c r="C571" s="548"/>
      <c r="D571" s="589"/>
      <c r="E571" s="589"/>
      <c r="F571" s="547"/>
      <c r="G571" s="547"/>
      <c r="H571" s="564"/>
      <c r="I571" s="565"/>
      <c r="J571" s="565"/>
      <c r="K571" s="565"/>
      <c r="L571" s="565"/>
      <c r="M571" s="565"/>
      <c r="N571" s="565"/>
      <c r="O571" s="565"/>
      <c r="P571" s="565"/>
      <c r="Q571" s="565"/>
      <c r="R571" s="565"/>
      <c r="S571" s="566"/>
    </row>
    <row r="572" spans="2:19" x14ac:dyDescent="0.25">
      <c r="B572" s="568">
        <v>11.1</v>
      </c>
      <c r="C572" s="569" t="s">
        <v>787</v>
      </c>
      <c r="D572" s="567" t="s">
        <v>162</v>
      </c>
      <c r="E572" s="567" t="s">
        <v>162</v>
      </c>
      <c r="F572" s="568">
        <v>2014</v>
      </c>
      <c r="G572" s="568">
        <v>2018</v>
      </c>
      <c r="H572" s="532"/>
      <c r="I572" s="532"/>
      <c r="J572" s="532"/>
      <c r="K572" s="532"/>
      <c r="L572" s="532"/>
      <c r="M572" s="532" t="s">
        <v>892</v>
      </c>
      <c r="N572" s="532" t="s">
        <v>892</v>
      </c>
      <c r="O572" s="532" t="s">
        <v>892</v>
      </c>
      <c r="P572" s="532"/>
      <c r="Q572" s="532"/>
      <c r="R572" s="532"/>
      <c r="S572" s="575"/>
    </row>
    <row r="573" spans="2:19" x14ac:dyDescent="0.25">
      <c r="B573" s="568"/>
      <c r="C573" s="569"/>
      <c r="D573" s="567"/>
      <c r="E573" s="567"/>
      <c r="F573" s="568"/>
      <c r="G573" s="568"/>
      <c r="H573" s="533"/>
      <c r="I573" s="533"/>
      <c r="J573" s="533"/>
      <c r="K573" s="533"/>
      <c r="L573" s="533"/>
      <c r="M573" s="533"/>
      <c r="N573" s="533"/>
      <c r="O573" s="533"/>
      <c r="P573" s="533"/>
      <c r="Q573" s="533"/>
      <c r="R573" s="533"/>
      <c r="S573" s="576"/>
    </row>
    <row r="574" spans="2:19" x14ac:dyDescent="0.25">
      <c r="B574" s="568"/>
      <c r="C574" s="569"/>
      <c r="D574" s="567"/>
      <c r="E574" s="567"/>
      <c r="F574" s="568"/>
      <c r="G574" s="568"/>
      <c r="H574" s="533"/>
      <c r="I574" s="533"/>
      <c r="J574" s="533"/>
      <c r="K574" s="533"/>
      <c r="L574" s="533"/>
      <c r="M574" s="533"/>
      <c r="N574" s="533"/>
      <c r="O574" s="533"/>
      <c r="P574" s="533"/>
      <c r="Q574" s="533"/>
      <c r="R574" s="533"/>
      <c r="S574" s="576"/>
    </row>
    <row r="575" spans="2:19" x14ac:dyDescent="0.25">
      <c r="B575" s="568"/>
      <c r="C575" s="569"/>
      <c r="D575" s="567"/>
      <c r="E575" s="567"/>
      <c r="F575" s="568"/>
      <c r="G575" s="568"/>
      <c r="H575" s="534"/>
      <c r="I575" s="534"/>
      <c r="J575" s="534"/>
      <c r="K575" s="534"/>
      <c r="L575" s="534"/>
      <c r="M575" s="534"/>
      <c r="N575" s="534"/>
      <c r="O575" s="534"/>
      <c r="P575" s="534"/>
      <c r="Q575" s="534"/>
      <c r="R575" s="534"/>
      <c r="S575" s="577"/>
    </row>
    <row r="576" spans="2:19" x14ac:dyDescent="0.25">
      <c r="B576" s="568">
        <v>11.2</v>
      </c>
      <c r="C576" s="569" t="s">
        <v>898</v>
      </c>
      <c r="D576" s="567" t="s">
        <v>162</v>
      </c>
      <c r="E576" s="567" t="s">
        <v>162</v>
      </c>
      <c r="F576" s="568">
        <v>2014</v>
      </c>
      <c r="G576" s="568">
        <v>2018</v>
      </c>
      <c r="H576" s="532" t="s">
        <v>892</v>
      </c>
      <c r="I576" s="532" t="s">
        <v>892</v>
      </c>
      <c r="J576" s="532" t="s">
        <v>892</v>
      </c>
      <c r="K576" s="532" t="s">
        <v>892</v>
      </c>
      <c r="L576" s="532" t="s">
        <v>892</v>
      </c>
      <c r="M576" s="532" t="s">
        <v>892</v>
      </c>
      <c r="N576" s="532" t="s">
        <v>892</v>
      </c>
      <c r="O576" s="532" t="s">
        <v>892</v>
      </c>
      <c r="P576" s="532" t="s">
        <v>892</v>
      </c>
      <c r="Q576" s="532" t="s">
        <v>892</v>
      </c>
      <c r="R576" s="532" t="s">
        <v>892</v>
      </c>
      <c r="S576" s="575" t="s">
        <v>892</v>
      </c>
    </row>
    <row r="577" spans="2:19" x14ac:dyDescent="0.25">
      <c r="B577" s="568"/>
      <c r="C577" s="569"/>
      <c r="D577" s="567"/>
      <c r="E577" s="567"/>
      <c r="F577" s="568"/>
      <c r="G577" s="568"/>
      <c r="H577" s="533"/>
      <c r="I577" s="533"/>
      <c r="J577" s="533"/>
      <c r="K577" s="533"/>
      <c r="L577" s="533"/>
      <c r="M577" s="533"/>
      <c r="N577" s="533"/>
      <c r="O577" s="533"/>
      <c r="P577" s="533"/>
      <c r="Q577" s="533"/>
      <c r="R577" s="533"/>
      <c r="S577" s="576"/>
    </row>
    <row r="578" spans="2:19" x14ac:dyDescent="0.25">
      <c r="B578" s="568"/>
      <c r="C578" s="569"/>
      <c r="D578" s="567"/>
      <c r="E578" s="567"/>
      <c r="F578" s="568"/>
      <c r="G578" s="568"/>
      <c r="H578" s="533"/>
      <c r="I578" s="533"/>
      <c r="J578" s="533"/>
      <c r="K578" s="533"/>
      <c r="L578" s="533"/>
      <c r="M578" s="533"/>
      <c r="N578" s="533"/>
      <c r="O578" s="533"/>
      <c r="P578" s="533"/>
      <c r="Q578" s="533"/>
      <c r="R578" s="533"/>
      <c r="S578" s="576"/>
    </row>
    <row r="579" spans="2:19" ht="45.75" customHeight="1" x14ac:dyDescent="0.25">
      <c r="B579" s="568"/>
      <c r="C579" s="569"/>
      <c r="D579" s="567"/>
      <c r="E579" s="567"/>
      <c r="F579" s="568"/>
      <c r="G579" s="568"/>
      <c r="H579" s="534"/>
      <c r="I579" s="534"/>
      <c r="J579" s="534"/>
      <c r="K579" s="534"/>
      <c r="L579" s="534"/>
      <c r="M579" s="534"/>
      <c r="N579" s="534"/>
      <c r="O579" s="534"/>
      <c r="P579" s="534"/>
      <c r="Q579" s="534"/>
      <c r="R579" s="534"/>
      <c r="S579" s="577"/>
    </row>
    <row r="580" spans="2:19" x14ac:dyDescent="0.25">
      <c r="B580" s="568">
        <v>11.3</v>
      </c>
      <c r="C580" s="569" t="s">
        <v>900</v>
      </c>
      <c r="D580" s="567" t="s">
        <v>162</v>
      </c>
      <c r="E580" s="567" t="s">
        <v>162</v>
      </c>
      <c r="F580" s="568">
        <v>2014</v>
      </c>
      <c r="G580" s="568">
        <v>2018</v>
      </c>
      <c r="H580" s="532" t="s">
        <v>892</v>
      </c>
      <c r="I580" s="532" t="s">
        <v>892</v>
      </c>
      <c r="J580" s="532" t="s">
        <v>892</v>
      </c>
      <c r="K580" s="532" t="s">
        <v>892</v>
      </c>
      <c r="L580" s="532" t="s">
        <v>892</v>
      </c>
      <c r="M580" s="532" t="s">
        <v>892</v>
      </c>
      <c r="N580" s="532" t="s">
        <v>892</v>
      </c>
      <c r="O580" s="532" t="s">
        <v>892</v>
      </c>
      <c r="P580" s="532" t="s">
        <v>892</v>
      </c>
      <c r="Q580" s="532" t="s">
        <v>892</v>
      </c>
      <c r="R580" s="532" t="s">
        <v>892</v>
      </c>
      <c r="S580" s="575" t="s">
        <v>892</v>
      </c>
    </row>
    <row r="581" spans="2:19" x14ac:dyDescent="0.25">
      <c r="B581" s="568"/>
      <c r="C581" s="569"/>
      <c r="D581" s="567"/>
      <c r="E581" s="567"/>
      <c r="F581" s="568"/>
      <c r="G581" s="568"/>
      <c r="H581" s="533"/>
      <c r="I581" s="533"/>
      <c r="J581" s="533"/>
      <c r="K581" s="533"/>
      <c r="L581" s="533"/>
      <c r="M581" s="533"/>
      <c r="N581" s="533"/>
      <c r="O581" s="533"/>
      <c r="P581" s="533"/>
      <c r="Q581" s="533"/>
      <c r="R581" s="533"/>
      <c r="S581" s="576"/>
    </row>
    <row r="582" spans="2:19" x14ac:dyDescent="0.25">
      <c r="B582" s="568"/>
      <c r="C582" s="569"/>
      <c r="D582" s="567"/>
      <c r="E582" s="567"/>
      <c r="F582" s="568"/>
      <c r="G582" s="568"/>
      <c r="H582" s="533"/>
      <c r="I582" s="533"/>
      <c r="J582" s="533"/>
      <c r="K582" s="533"/>
      <c r="L582" s="533"/>
      <c r="M582" s="533"/>
      <c r="N582" s="533"/>
      <c r="O582" s="533"/>
      <c r="P582" s="533"/>
      <c r="Q582" s="533"/>
      <c r="R582" s="533"/>
      <c r="S582" s="576"/>
    </row>
    <row r="583" spans="2:19" ht="54" customHeight="1" x14ac:dyDescent="0.25">
      <c r="B583" s="568"/>
      <c r="C583" s="569"/>
      <c r="D583" s="567"/>
      <c r="E583" s="567"/>
      <c r="F583" s="568"/>
      <c r="G583" s="568"/>
      <c r="H583" s="534"/>
      <c r="I583" s="534"/>
      <c r="J583" s="534"/>
      <c r="K583" s="534"/>
      <c r="L583" s="534"/>
      <c r="M583" s="534"/>
      <c r="N583" s="534"/>
      <c r="O583" s="534"/>
      <c r="P583" s="534"/>
      <c r="Q583" s="534"/>
      <c r="R583" s="534"/>
      <c r="S583" s="577"/>
    </row>
    <row r="584" spans="2:19" ht="70.5" customHeight="1" x14ac:dyDescent="0.25">
      <c r="B584" s="289">
        <v>11.4</v>
      </c>
      <c r="C584" s="710" t="s">
        <v>901</v>
      </c>
      <c r="D584" s="291" t="s">
        <v>162</v>
      </c>
      <c r="E584" s="291" t="s">
        <v>162</v>
      </c>
      <c r="F584" s="289">
        <v>2014</v>
      </c>
      <c r="G584" s="289">
        <v>2018</v>
      </c>
      <c r="H584" s="711" t="s">
        <v>892</v>
      </c>
      <c r="I584" s="711" t="s">
        <v>892</v>
      </c>
      <c r="J584" s="711" t="s">
        <v>892</v>
      </c>
      <c r="K584" s="711" t="s">
        <v>892</v>
      </c>
      <c r="L584" s="711" t="s">
        <v>892</v>
      </c>
      <c r="M584" s="711" t="s">
        <v>892</v>
      </c>
      <c r="N584" s="711" t="s">
        <v>892</v>
      </c>
      <c r="O584" s="711" t="s">
        <v>892</v>
      </c>
      <c r="P584" s="711" t="s">
        <v>892</v>
      </c>
      <c r="Q584" s="711" t="s">
        <v>892</v>
      </c>
      <c r="R584" s="711" t="s">
        <v>892</v>
      </c>
      <c r="S584" s="289" t="s">
        <v>892</v>
      </c>
    </row>
    <row r="585" spans="2:19" ht="96.75" customHeight="1" x14ac:dyDescent="0.25">
      <c r="B585" s="289">
        <v>11.5</v>
      </c>
      <c r="C585" s="141" t="s">
        <v>902</v>
      </c>
      <c r="D585" s="291" t="s">
        <v>162</v>
      </c>
      <c r="E585" s="291" t="s">
        <v>162</v>
      </c>
      <c r="F585" s="289">
        <v>2014</v>
      </c>
      <c r="G585" s="289">
        <v>2018</v>
      </c>
      <c r="H585" s="711" t="s">
        <v>892</v>
      </c>
      <c r="I585" s="711" t="s">
        <v>892</v>
      </c>
      <c r="J585" s="711" t="s">
        <v>892</v>
      </c>
      <c r="K585" s="711" t="s">
        <v>892</v>
      </c>
      <c r="L585" s="711" t="s">
        <v>892</v>
      </c>
      <c r="M585" s="711" t="s">
        <v>892</v>
      </c>
      <c r="N585" s="711" t="s">
        <v>892</v>
      </c>
      <c r="O585" s="711" t="s">
        <v>892</v>
      </c>
      <c r="P585" s="711" t="s">
        <v>892</v>
      </c>
      <c r="Q585" s="711" t="s">
        <v>892</v>
      </c>
      <c r="R585" s="711" t="s">
        <v>892</v>
      </c>
      <c r="S585" s="289" t="s">
        <v>892</v>
      </c>
    </row>
    <row r="586" spans="2:19" ht="135" x14ac:dyDescent="0.25">
      <c r="B586" s="289">
        <v>11.6</v>
      </c>
      <c r="C586" s="704" t="s">
        <v>903</v>
      </c>
      <c r="D586" s="291" t="s">
        <v>162</v>
      </c>
      <c r="E586" s="291" t="s">
        <v>162</v>
      </c>
      <c r="F586" s="289">
        <v>2014</v>
      </c>
      <c r="G586" s="289">
        <v>2018</v>
      </c>
      <c r="H586" s="711" t="s">
        <v>892</v>
      </c>
      <c r="I586" s="711" t="s">
        <v>892</v>
      </c>
      <c r="J586" s="711" t="s">
        <v>892</v>
      </c>
      <c r="K586" s="711" t="s">
        <v>892</v>
      </c>
      <c r="L586" s="711" t="s">
        <v>892</v>
      </c>
      <c r="M586" s="711" t="s">
        <v>892</v>
      </c>
      <c r="N586" s="711" t="s">
        <v>892</v>
      </c>
      <c r="O586" s="711" t="s">
        <v>892</v>
      </c>
      <c r="P586" s="711" t="s">
        <v>892</v>
      </c>
      <c r="Q586" s="711" t="s">
        <v>892</v>
      </c>
      <c r="R586" s="711" t="s">
        <v>892</v>
      </c>
      <c r="S586" s="289" t="s">
        <v>892</v>
      </c>
    </row>
    <row r="587" spans="2:19" ht="165" x14ac:dyDescent="0.25">
      <c r="B587" s="289">
        <v>11.7</v>
      </c>
      <c r="C587" s="704" t="s">
        <v>904</v>
      </c>
      <c r="D587" s="291" t="s">
        <v>162</v>
      </c>
      <c r="E587" s="291" t="s">
        <v>162</v>
      </c>
      <c r="F587" s="289">
        <v>2014</v>
      </c>
      <c r="G587" s="289">
        <v>2018</v>
      </c>
      <c r="H587" s="711" t="s">
        <v>892</v>
      </c>
      <c r="I587" s="711" t="s">
        <v>892</v>
      </c>
      <c r="J587" s="711" t="s">
        <v>892</v>
      </c>
      <c r="K587" s="711" t="s">
        <v>892</v>
      </c>
      <c r="L587" s="711" t="s">
        <v>892</v>
      </c>
      <c r="M587" s="711" t="s">
        <v>892</v>
      </c>
      <c r="N587" s="711" t="s">
        <v>892</v>
      </c>
      <c r="O587" s="711" t="s">
        <v>892</v>
      </c>
      <c r="P587" s="711" t="s">
        <v>892</v>
      </c>
      <c r="Q587" s="711" t="s">
        <v>892</v>
      </c>
      <c r="R587" s="711" t="s">
        <v>892</v>
      </c>
      <c r="S587" s="289" t="s">
        <v>892</v>
      </c>
    </row>
    <row r="588" spans="2:19" ht="14.25" customHeight="1" x14ac:dyDescent="0.25">
      <c r="B588" s="547">
        <v>12</v>
      </c>
      <c r="C588" s="548" t="s">
        <v>473</v>
      </c>
      <c r="D588" s="587" t="s">
        <v>788</v>
      </c>
      <c r="E588" s="587" t="s">
        <v>789</v>
      </c>
      <c r="F588" s="547">
        <v>2014</v>
      </c>
      <c r="G588" s="547">
        <v>2018</v>
      </c>
      <c r="H588" s="558"/>
      <c r="I588" s="559"/>
      <c r="J588" s="559"/>
      <c r="K588" s="559"/>
      <c r="L588" s="559"/>
      <c r="M588" s="559"/>
      <c r="N588" s="559"/>
      <c r="O588" s="559"/>
      <c r="P588" s="559"/>
      <c r="Q588" s="559"/>
      <c r="R588" s="559"/>
      <c r="S588" s="560"/>
    </row>
    <row r="589" spans="2:19" x14ac:dyDescent="0.25">
      <c r="B589" s="547"/>
      <c r="C589" s="548"/>
      <c r="D589" s="588"/>
      <c r="E589" s="588"/>
      <c r="F589" s="547"/>
      <c r="G589" s="547"/>
      <c r="H589" s="561"/>
      <c r="I589" s="562"/>
      <c r="J589" s="562"/>
      <c r="K589" s="562"/>
      <c r="L589" s="562"/>
      <c r="M589" s="562"/>
      <c r="N589" s="562"/>
      <c r="O589" s="562"/>
      <c r="P589" s="562"/>
      <c r="Q589" s="562"/>
      <c r="R589" s="562"/>
      <c r="S589" s="563"/>
    </row>
    <row r="590" spans="2:19" x14ac:dyDescent="0.25">
      <c r="B590" s="547"/>
      <c r="C590" s="548"/>
      <c r="D590" s="588"/>
      <c r="E590" s="588"/>
      <c r="F590" s="547"/>
      <c r="G590" s="547"/>
      <c r="H590" s="561"/>
      <c r="I590" s="562"/>
      <c r="J590" s="562"/>
      <c r="K590" s="562"/>
      <c r="L590" s="562"/>
      <c r="M590" s="562"/>
      <c r="N590" s="562"/>
      <c r="O590" s="562"/>
      <c r="P590" s="562"/>
      <c r="Q590" s="562"/>
      <c r="R590" s="562"/>
      <c r="S590" s="563"/>
    </row>
    <row r="591" spans="2:19" ht="30" customHeight="1" x14ac:dyDescent="0.25">
      <c r="B591" s="547"/>
      <c r="C591" s="548"/>
      <c r="D591" s="589"/>
      <c r="E591" s="589"/>
      <c r="F591" s="547"/>
      <c r="G591" s="547"/>
      <c r="H591" s="564"/>
      <c r="I591" s="565"/>
      <c r="J591" s="565"/>
      <c r="K591" s="565"/>
      <c r="L591" s="565"/>
      <c r="M591" s="565"/>
      <c r="N591" s="565"/>
      <c r="O591" s="565"/>
      <c r="P591" s="565"/>
      <c r="Q591" s="565"/>
      <c r="R591" s="565"/>
      <c r="S591" s="566"/>
    </row>
    <row r="592" spans="2:19" x14ac:dyDescent="0.25">
      <c r="B592" s="568">
        <v>12.1</v>
      </c>
      <c r="C592" s="569" t="s">
        <v>790</v>
      </c>
      <c r="D592" s="567" t="s">
        <v>162</v>
      </c>
      <c r="E592" s="567" t="s">
        <v>162</v>
      </c>
      <c r="F592" s="568">
        <v>2015</v>
      </c>
      <c r="G592" s="568">
        <v>2015</v>
      </c>
      <c r="H592" s="532"/>
      <c r="I592" s="532"/>
      <c r="J592" s="532"/>
      <c r="K592" s="532"/>
      <c r="L592" s="532" t="s">
        <v>892</v>
      </c>
      <c r="M592" s="532" t="s">
        <v>892</v>
      </c>
      <c r="N592" s="532" t="s">
        <v>892</v>
      </c>
      <c r="O592" s="532" t="s">
        <v>892</v>
      </c>
      <c r="P592" s="532"/>
      <c r="Q592" s="532"/>
      <c r="R592" s="532"/>
      <c r="S592" s="575"/>
    </row>
    <row r="593" spans="2:19" x14ac:dyDescent="0.25">
      <c r="B593" s="568"/>
      <c r="C593" s="569"/>
      <c r="D593" s="567"/>
      <c r="E593" s="567"/>
      <c r="F593" s="568"/>
      <c r="G593" s="568"/>
      <c r="H593" s="533"/>
      <c r="I593" s="533"/>
      <c r="J593" s="533"/>
      <c r="K593" s="533"/>
      <c r="L593" s="533"/>
      <c r="M593" s="533"/>
      <c r="N593" s="533"/>
      <c r="O593" s="533"/>
      <c r="P593" s="533"/>
      <c r="Q593" s="533"/>
      <c r="R593" s="533"/>
      <c r="S593" s="576"/>
    </row>
    <row r="594" spans="2:19" x14ac:dyDescent="0.25">
      <c r="B594" s="568"/>
      <c r="C594" s="569"/>
      <c r="D594" s="567"/>
      <c r="E594" s="567"/>
      <c r="F594" s="568"/>
      <c r="G594" s="568"/>
      <c r="H594" s="533"/>
      <c r="I594" s="533"/>
      <c r="J594" s="533"/>
      <c r="K594" s="533"/>
      <c r="L594" s="533"/>
      <c r="M594" s="533"/>
      <c r="N594" s="533"/>
      <c r="O594" s="533"/>
      <c r="P594" s="533"/>
      <c r="Q594" s="533"/>
      <c r="R594" s="533"/>
      <c r="S594" s="576"/>
    </row>
    <row r="595" spans="2:19" ht="140.25" customHeight="1" x14ac:dyDescent="0.25">
      <c r="B595" s="568"/>
      <c r="C595" s="569"/>
      <c r="D595" s="567"/>
      <c r="E595" s="567"/>
      <c r="F595" s="568"/>
      <c r="G595" s="568"/>
      <c r="H595" s="534"/>
      <c r="I595" s="534"/>
      <c r="J595" s="534"/>
      <c r="K595" s="534"/>
      <c r="L595" s="534"/>
      <c r="M595" s="534"/>
      <c r="N595" s="534"/>
      <c r="O595" s="534"/>
      <c r="P595" s="534"/>
      <c r="Q595" s="534"/>
      <c r="R595" s="534"/>
      <c r="S595" s="577"/>
    </row>
    <row r="596" spans="2:19" x14ac:dyDescent="0.25">
      <c r="B596" s="568">
        <v>12.2</v>
      </c>
      <c r="C596" s="569" t="s">
        <v>791</v>
      </c>
      <c r="D596" s="567" t="s">
        <v>162</v>
      </c>
      <c r="E596" s="567" t="s">
        <v>162</v>
      </c>
      <c r="F596" s="568">
        <v>2015</v>
      </c>
      <c r="G596" s="568">
        <v>2015</v>
      </c>
      <c r="H596" s="532"/>
      <c r="I596" s="532"/>
      <c r="J596" s="532"/>
      <c r="K596" s="532"/>
      <c r="L596" s="532"/>
      <c r="M596" s="532"/>
      <c r="N596" s="532"/>
      <c r="O596" s="532" t="s">
        <v>892</v>
      </c>
      <c r="P596" s="532"/>
      <c r="Q596" s="532"/>
      <c r="R596" s="532"/>
      <c r="S596" s="575"/>
    </row>
    <row r="597" spans="2:19" x14ac:dyDescent="0.25">
      <c r="B597" s="568"/>
      <c r="C597" s="569"/>
      <c r="D597" s="567"/>
      <c r="E597" s="567"/>
      <c r="F597" s="568"/>
      <c r="G597" s="568"/>
      <c r="H597" s="533"/>
      <c r="I597" s="533"/>
      <c r="J597" s="533"/>
      <c r="K597" s="533"/>
      <c r="L597" s="533"/>
      <c r="M597" s="533"/>
      <c r="N597" s="533"/>
      <c r="O597" s="533"/>
      <c r="P597" s="533"/>
      <c r="Q597" s="533"/>
      <c r="R597" s="533"/>
      <c r="S597" s="576"/>
    </row>
    <row r="598" spans="2:19" x14ac:dyDescent="0.25">
      <c r="B598" s="568"/>
      <c r="C598" s="569"/>
      <c r="D598" s="567"/>
      <c r="E598" s="567"/>
      <c r="F598" s="568"/>
      <c r="G598" s="568"/>
      <c r="H598" s="533"/>
      <c r="I598" s="533"/>
      <c r="J598" s="533"/>
      <c r="K598" s="533"/>
      <c r="L598" s="533"/>
      <c r="M598" s="533"/>
      <c r="N598" s="533"/>
      <c r="O598" s="533"/>
      <c r="P598" s="533"/>
      <c r="Q598" s="533"/>
      <c r="R598" s="533"/>
      <c r="S598" s="576"/>
    </row>
    <row r="599" spans="2:19" x14ac:dyDescent="0.25">
      <c r="B599" s="568"/>
      <c r="C599" s="569"/>
      <c r="D599" s="567"/>
      <c r="E599" s="567"/>
      <c r="F599" s="568"/>
      <c r="G599" s="568"/>
      <c r="H599" s="534"/>
      <c r="I599" s="534"/>
      <c r="J599" s="534"/>
      <c r="K599" s="534"/>
      <c r="L599" s="534"/>
      <c r="M599" s="534"/>
      <c r="N599" s="534"/>
      <c r="O599" s="534"/>
      <c r="P599" s="534"/>
      <c r="Q599" s="534"/>
      <c r="R599" s="534"/>
      <c r="S599" s="577"/>
    </row>
    <row r="600" spans="2:19" x14ac:dyDescent="0.25">
      <c r="B600" s="568">
        <v>12.3</v>
      </c>
      <c r="C600" s="569" t="s">
        <v>792</v>
      </c>
      <c r="D600" s="567" t="s">
        <v>162</v>
      </c>
      <c r="E600" s="567" t="s">
        <v>162</v>
      </c>
      <c r="F600" s="568">
        <v>2015</v>
      </c>
      <c r="G600" s="568">
        <v>2015</v>
      </c>
      <c r="H600" s="532"/>
      <c r="I600" s="532"/>
      <c r="J600" s="532"/>
      <c r="K600" s="532"/>
      <c r="L600" s="532"/>
      <c r="M600" s="532"/>
      <c r="N600" s="532"/>
      <c r="O600" s="532" t="s">
        <v>892</v>
      </c>
      <c r="P600" s="532"/>
      <c r="Q600" s="532"/>
      <c r="R600" s="532"/>
      <c r="S600" s="575"/>
    </row>
    <row r="601" spans="2:19" x14ac:dyDescent="0.25">
      <c r="B601" s="568"/>
      <c r="C601" s="569"/>
      <c r="D601" s="567"/>
      <c r="E601" s="567"/>
      <c r="F601" s="568"/>
      <c r="G601" s="568"/>
      <c r="H601" s="533"/>
      <c r="I601" s="533"/>
      <c r="J601" s="533"/>
      <c r="K601" s="533"/>
      <c r="L601" s="533"/>
      <c r="M601" s="533"/>
      <c r="N601" s="533"/>
      <c r="O601" s="533"/>
      <c r="P601" s="533"/>
      <c r="Q601" s="533"/>
      <c r="R601" s="533"/>
      <c r="S601" s="576"/>
    </row>
    <row r="602" spans="2:19" x14ac:dyDescent="0.25">
      <c r="B602" s="568"/>
      <c r="C602" s="569"/>
      <c r="D602" s="567"/>
      <c r="E602" s="567"/>
      <c r="F602" s="568"/>
      <c r="G602" s="568"/>
      <c r="H602" s="533"/>
      <c r="I602" s="533"/>
      <c r="J602" s="533"/>
      <c r="K602" s="533"/>
      <c r="L602" s="533"/>
      <c r="M602" s="533"/>
      <c r="N602" s="533"/>
      <c r="O602" s="533"/>
      <c r="P602" s="533"/>
      <c r="Q602" s="533"/>
      <c r="R602" s="533"/>
      <c r="S602" s="576"/>
    </row>
    <row r="603" spans="2:19" x14ac:dyDescent="0.25">
      <c r="B603" s="568"/>
      <c r="C603" s="569"/>
      <c r="D603" s="567"/>
      <c r="E603" s="567"/>
      <c r="F603" s="568"/>
      <c r="G603" s="568"/>
      <c r="H603" s="534"/>
      <c r="I603" s="534"/>
      <c r="J603" s="534"/>
      <c r="K603" s="534"/>
      <c r="L603" s="534"/>
      <c r="M603" s="534"/>
      <c r="N603" s="534"/>
      <c r="O603" s="534"/>
      <c r="P603" s="534"/>
      <c r="Q603" s="534"/>
      <c r="R603" s="534"/>
      <c r="S603" s="577"/>
    </row>
    <row r="604" spans="2:19" x14ac:dyDescent="0.25">
      <c r="B604" s="568">
        <v>12.4</v>
      </c>
      <c r="C604" s="569" t="s">
        <v>793</v>
      </c>
      <c r="D604" s="567" t="s">
        <v>162</v>
      </c>
      <c r="E604" s="567" t="s">
        <v>162</v>
      </c>
      <c r="F604" s="568">
        <v>2015</v>
      </c>
      <c r="G604" s="568">
        <v>2015</v>
      </c>
      <c r="H604" s="532"/>
      <c r="I604" s="532"/>
      <c r="J604" s="532"/>
      <c r="K604" s="532"/>
      <c r="L604" s="532"/>
      <c r="M604" s="532" t="s">
        <v>892</v>
      </c>
      <c r="N604" s="532" t="s">
        <v>892</v>
      </c>
      <c r="O604" s="532"/>
      <c r="P604" s="532"/>
      <c r="Q604" s="532"/>
      <c r="R604" s="532"/>
      <c r="S604" s="575"/>
    </row>
    <row r="605" spans="2:19" x14ac:dyDescent="0.25">
      <c r="B605" s="568"/>
      <c r="C605" s="569"/>
      <c r="D605" s="567"/>
      <c r="E605" s="567"/>
      <c r="F605" s="568"/>
      <c r="G605" s="568"/>
      <c r="H605" s="533"/>
      <c r="I605" s="533"/>
      <c r="J605" s="533"/>
      <c r="K605" s="533"/>
      <c r="L605" s="533"/>
      <c r="M605" s="533"/>
      <c r="N605" s="533"/>
      <c r="O605" s="533"/>
      <c r="P605" s="533"/>
      <c r="Q605" s="533"/>
      <c r="R605" s="533"/>
      <c r="S605" s="576"/>
    </row>
    <row r="606" spans="2:19" x14ac:dyDescent="0.25">
      <c r="B606" s="568"/>
      <c r="C606" s="569"/>
      <c r="D606" s="567"/>
      <c r="E606" s="567"/>
      <c r="F606" s="568"/>
      <c r="G606" s="568"/>
      <c r="H606" s="533"/>
      <c r="I606" s="533"/>
      <c r="J606" s="533"/>
      <c r="K606" s="533"/>
      <c r="L606" s="533"/>
      <c r="M606" s="533"/>
      <c r="N606" s="533"/>
      <c r="O606" s="533"/>
      <c r="P606" s="533"/>
      <c r="Q606" s="533"/>
      <c r="R606" s="533"/>
      <c r="S606" s="576"/>
    </row>
    <row r="607" spans="2:19" x14ac:dyDescent="0.25">
      <c r="B607" s="568"/>
      <c r="C607" s="569"/>
      <c r="D607" s="567"/>
      <c r="E607" s="567"/>
      <c r="F607" s="568"/>
      <c r="G607" s="568"/>
      <c r="H607" s="534"/>
      <c r="I607" s="534"/>
      <c r="J607" s="534"/>
      <c r="K607" s="534"/>
      <c r="L607" s="534"/>
      <c r="M607" s="534"/>
      <c r="N607" s="534"/>
      <c r="O607" s="534"/>
      <c r="P607" s="534"/>
      <c r="Q607" s="534"/>
      <c r="R607" s="534"/>
      <c r="S607" s="577"/>
    </row>
    <row r="608" spans="2:19" x14ac:dyDescent="0.25">
      <c r="B608" s="568">
        <v>12.5</v>
      </c>
      <c r="C608" s="569" t="s">
        <v>794</v>
      </c>
      <c r="D608" s="567" t="s">
        <v>162</v>
      </c>
      <c r="E608" s="567" t="s">
        <v>162</v>
      </c>
      <c r="F608" s="568">
        <v>2015</v>
      </c>
      <c r="G608" s="568">
        <v>2015</v>
      </c>
      <c r="H608" s="532"/>
      <c r="I608" s="532"/>
      <c r="J608" s="532"/>
      <c r="K608" s="532"/>
      <c r="L608" s="532"/>
      <c r="M608" s="532"/>
      <c r="N608" s="532"/>
      <c r="O608" s="532" t="s">
        <v>892</v>
      </c>
      <c r="P608" s="532"/>
      <c r="Q608" s="532"/>
      <c r="R608" s="532"/>
      <c r="S608" s="575"/>
    </row>
    <row r="609" spans="2:19" x14ac:dyDescent="0.25">
      <c r="B609" s="568"/>
      <c r="C609" s="569"/>
      <c r="D609" s="567"/>
      <c r="E609" s="567"/>
      <c r="F609" s="568"/>
      <c r="G609" s="568"/>
      <c r="H609" s="533"/>
      <c r="I609" s="533"/>
      <c r="J609" s="533"/>
      <c r="K609" s="533"/>
      <c r="L609" s="533"/>
      <c r="M609" s="533"/>
      <c r="N609" s="533"/>
      <c r="O609" s="533"/>
      <c r="P609" s="533"/>
      <c r="Q609" s="533"/>
      <c r="R609" s="533"/>
      <c r="S609" s="576"/>
    </row>
    <row r="610" spans="2:19" x14ac:dyDescent="0.25">
      <c r="B610" s="568"/>
      <c r="C610" s="569"/>
      <c r="D610" s="567"/>
      <c r="E610" s="567"/>
      <c r="F610" s="568"/>
      <c r="G610" s="568"/>
      <c r="H610" s="533"/>
      <c r="I610" s="533"/>
      <c r="J610" s="533"/>
      <c r="K610" s="533"/>
      <c r="L610" s="533"/>
      <c r="M610" s="533"/>
      <c r="N610" s="533"/>
      <c r="O610" s="533"/>
      <c r="P610" s="533"/>
      <c r="Q610" s="533"/>
      <c r="R610" s="533"/>
      <c r="S610" s="576"/>
    </row>
    <row r="611" spans="2:19" x14ac:dyDescent="0.25">
      <c r="B611" s="568"/>
      <c r="C611" s="569"/>
      <c r="D611" s="567"/>
      <c r="E611" s="567"/>
      <c r="F611" s="568"/>
      <c r="G611" s="568"/>
      <c r="H611" s="534"/>
      <c r="I611" s="534"/>
      <c r="J611" s="534"/>
      <c r="K611" s="534"/>
      <c r="L611" s="534"/>
      <c r="M611" s="534"/>
      <c r="N611" s="534"/>
      <c r="O611" s="534"/>
      <c r="P611" s="534"/>
      <c r="Q611" s="534"/>
      <c r="R611" s="534"/>
      <c r="S611" s="577"/>
    </row>
    <row r="612" spans="2:19" x14ac:dyDescent="0.25">
      <c r="B612" s="568">
        <v>12.6</v>
      </c>
      <c r="C612" s="569" t="s">
        <v>795</v>
      </c>
      <c r="D612" s="567" t="s">
        <v>162</v>
      </c>
      <c r="E612" s="567" t="s">
        <v>162</v>
      </c>
      <c r="F612" s="568">
        <v>2015</v>
      </c>
      <c r="G612" s="568">
        <v>2015</v>
      </c>
      <c r="H612" s="532"/>
      <c r="I612" s="532"/>
      <c r="J612" s="532"/>
      <c r="K612" s="532"/>
      <c r="L612" s="532"/>
      <c r="M612" s="532"/>
      <c r="N612" s="532"/>
      <c r="O612" s="532" t="s">
        <v>892</v>
      </c>
      <c r="P612" s="532"/>
      <c r="Q612" s="532"/>
      <c r="R612" s="532"/>
      <c r="S612" s="575"/>
    </row>
    <row r="613" spans="2:19" x14ac:dyDescent="0.25">
      <c r="B613" s="568"/>
      <c r="C613" s="569"/>
      <c r="D613" s="567"/>
      <c r="E613" s="567"/>
      <c r="F613" s="568"/>
      <c r="G613" s="568"/>
      <c r="H613" s="533"/>
      <c r="I613" s="533"/>
      <c r="J613" s="533"/>
      <c r="K613" s="533"/>
      <c r="L613" s="533"/>
      <c r="M613" s="533"/>
      <c r="N613" s="533"/>
      <c r="O613" s="533"/>
      <c r="P613" s="533"/>
      <c r="Q613" s="533"/>
      <c r="R613" s="533"/>
      <c r="S613" s="576"/>
    </row>
    <row r="614" spans="2:19" x14ac:dyDescent="0.25">
      <c r="B614" s="568"/>
      <c r="C614" s="569"/>
      <c r="D614" s="567"/>
      <c r="E614" s="567"/>
      <c r="F614" s="568"/>
      <c r="G614" s="568"/>
      <c r="H614" s="533"/>
      <c r="I614" s="533"/>
      <c r="J614" s="533"/>
      <c r="K614" s="533"/>
      <c r="L614" s="533"/>
      <c r="M614" s="533"/>
      <c r="N614" s="533"/>
      <c r="O614" s="533"/>
      <c r="P614" s="533"/>
      <c r="Q614" s="533"/>
      <c r="R614" s="533"/>
      <c r="S614" s="576"/>
    </row>
    <row r="615" spans="2:19" x14ac:dyDescent="0.25">
      <c r="B615" s="568"/>
      <c r="C615" s="569"/>
      <c r="D615" s="567"/>
      <c r="E615" s="567"/>
      <c r="F615" s="568"/>
      <c r="G615" s="568"/>
      <c r="H615" s="534"/>
      <c r="I615" s="534"/>
      <c r="J615" s="534"/>
      <c r="K615" s="534"/>
      <c r="L615" s="534"/>
      <c r="M615" s="534"/>
      <c r="N615" s="534"/>
      <c r="O615" s="534"/>
      <c r="P615" s="534"/>
      <c r="Q615" s="534"/>
      <c r="R615" s="534"/>
      <c r="S615" s="577"/>
    </row>
    <row r="616" spans="2:19" x14ac:dyDescent="0.25">
      <c r="B616" s="568">
        <v>12.7</v>
      </c>
      <c r="C616" s="569" t="s">
        <v>796</v>
      </c>
      <c r="D616" s="567" t="s">
        <v>162</v>
      </c>
      <c r="E616" s="567" t="s">
        <v>162</v>
      </c>
      <c r="F616" s="568">
        <v>2015</v>
      </c>
      <c r="G616" s="568">
        <v>2015</v>
      </c>
      <c r="H616" s="532"/>
      <c r="I616" s="532"/>
      <c r="J616" s="532"/>
      <c r="K616" s="532"/>
      <c r="L616" s="532"/>
      <c r="M616" s="532" t="s">
        <v>892</v>
      </c>
      <c r="N616" s="532" t="s">
        <v>892</v>
      </c>
      <c r="O616" s="532"/>
      <c r="P616" s="532"/>
      <c r="Q616" s="532"/>
      <c r="R616" s="532"/>
      <c r="S616" s="575"/>
    </row>
    <row r="617" spans="2:19" x14ac:dyDescent="0.25">
      <c r="B617" s="568"/>
      <c r="C617" s="569"/>
      <c r="D617" s="567"/>
      <c r="E617" s="567"/>
      <c r="F617" s="568"/>
      <c r="G617" s="568"/>
      <c r="H617" s="533"/>
      <c r="I617" s="533"/>
      <c r="J617" s="533"/>
      <c r="K617" s="533"/>
      <c r="L617" s="533"/>
      <c r="M617" s="533"/>
      <c r="N617" s="533"/>
      <c r="O617" s="533"/>
      <c r="P617" s="533"/>
      <c r="Q617" s="533"/>
      <c r="R617" s="533"/>
      <c r="S617" s="576"/>
    </row>
    <row r="618" spans="2:19" x14ac:dyDescent="0.25">
      <c r="B618" s="568"/>
      <c r="C618" s="569"/>
      <c r="D618" s="567"/>
      <c r="E618" s="567"/>
      <c r="F618" s="568"/>
      <c r="G618" s="568"/>
      <c r="H618" s="533"/>
      <c r="I618" s="533"/>
      <c r="J618" s="533"/>
      <c r="K618" s="533"/>
      <c r="L618" s="533"/>
      <c r="M618" s="533"/>
      <c r="N618" s="533"/>
      <c r="O618" s="533"/>
      <c r="P618" s="533"/>
      <c r="Q618" s="533"/>
      <c r="R618" s="533"/>
      <c r="S618" s="576"/>
    </row>
    <row r="619" spans="2:19" x14ac:dyDescent="0.25">
      <c r="B619" s="568"/>
      <c r="C619" s="569"/>
      <c r="D619" s="567"/>
      <c r="E619" s="567"/>
      <c r="F619" s="568"/>
      <c r="G619" s="568"/>
      <c r="H619" s="534"/>
      <c r="I619" s="534"/>
      <c r="J619" s="534"/>
      <c r="K619" s="534"/>
      <c r="L619" s="534"/>
      <c r="M619" s="534"/>
      <c r="N619" s="534"/>
      <c r="O619" s="534"/>
      <c r="P619" s="534"/>
      <c r="Q619" s="534"/>
      <c r="R619" s="534"/>
      <c r="S619" s="577"/>
    </row>
    <row r="620" spans="2:19" x14ac:dyDescent="0.25">
      <c r="B620" s="568">
        <v>12.8</v>
      </c>
      <c r="C620" s="569" t="s">
        <v>797</v>
      </c>
      <c r="D620" s="567" t="s">
        <v>162</v>
      </c>
      <c r="E620" s="567" t="s">
        <v>162</v>
      </c>
      <c r="F620" s="568">
        <v>2015</v>
      </c>
      <c r="G620" s="568">
        <v>2018</v>
      </c>
      <c r="H620" s="532"/>
      <c r="I620" s="532"/>
      <c r="J620" s="532"/>
      <c r="K620" s="532"/>
      <c r="L620" s="532" t="s">
        <v>892</v>
      </c>
      <c r="M620" s="532" t="s">
        <v>892</v>
      </c>
      <c r="N620" s="532" t="s">
        <v>892</v>
      </c>
      <c r="O620" s="532" t="s">
        <v>892</v>
      </c>
      <c r="P620" s="532" t="s">
        <v>892</v>
      </c>
      <c r="Q620" s="532" t="s">
        <v>892</v>
      </c>
      <c r="R620" s="532" t="s">
        <v>892</v>
      </c>
      <c r="S620" s="575" t="s">
        <v>892</v>
      </c>
    </row>
    <row r="621" spans="2:19" x14ac:dyDescent="0.25">
      <c r="B621" s="568"/>
      <c r="C621" s="569"/>
      <c r="D621" s="567"/>
      <c r="E621" s="567"/>
      <c r="F621" s="568"/>
      <c r="G621" s="568"/>
      <c r="H621" s="533"/>
      <c r="I621" s="533"/>
      <c r="J621" s="533"/>
      <c r="K621" s="533"/>
      <c r="L621" s="533"/>
      <c r="M621" s="533"/>
      <c r="N621" s="533"/>
      <c r="O621" s="533"/>
      <c r="P621" s="533"/>
      <c r="Q621" s="533"/>
      <c r="R621" s="533"/>
      <c r="S621" s="576"/>
    </row>
    <row r="622" spans="2:19" x14ac:dyDescent="0.25">
      <c r="B622" s="568"/>
      <c r="C622" s="569"/>
      <c r="D622" s="567"/>
      <c r="E622" s="567"/>
      <c r="F622" s="568"/>
      <c r="G622" s="568"/>
      <c r="H622" s="533"/>
      <c r="I622" s="533"/>
      <c r="J622" s="533"/>
      <c r="K622" s="533"/>
      <c r="L622" s="533"/>
      <c r="M622" s="533"/>
      <c r="N622" s="533"/>
      <c r="O622" s="533"/>
      <c r="P622" s="533"/>
      <c r="Q622" s="533"/>
      <c r="R622" s="533"/>
      <c r="S622" s="576"/>
    </row>
    <row r="623" spans="2:19" x14ac:dyDescent="0.25">
      <c r="B623" s="568"/>
      <c r="C623" s="569"/>
      <c r="D623" s="567"/>
      <c r="E623" s="567"/>
      <c r="F623" s="568"/>
      <c r="G623" s="568"/>
      <c r="H623" s="534"/>
      <c r="I623" s="534"/>
      <c r="J623" s="534"/>
      <c r="K623" s="534"/>
      <c r="L623" s="534"/>
      <c r="M623" s="534"/>
      <c r="N623" s="534"/>
      <c r="O623" s="534"/>
      <c r="P623" s="534"/>
      <c r="Q623" s="534"/>
      <c r="R623" s="534"/>
      <c r="S623" s="577"/>
    </row>
    <row r="624" spans="2:19" x14ac:dyDescent="0.25">
      <c r="B624" s="547">
        <v>13</v>
      </c>
      <c r="C624" s="548" t="s">
        <v>488</v>
      </c>
      <c r="D624" s="587" t="s">
        <v>894</v>
      </c>
      <c r="E624" s="587" t="s">
        <v>799</v>
      </c>
      <c r="F624" s="547">
        <v>2014</v>
      </c>
      <c r="G624" s="547">
        <v>2018</v>
      </c>
      <c r="H624" s="558"/>
      <c r="I624" s="559"/>
      <c r="J624" s="559"/>
      <c r="K624" s="559"/>
      <c r="L624" s="559"/>
      <c r="M624" s="559"/>
      <c r="N624" s="559"/>
      <c r="O624" s="559"/>
      <c r="P624" s="559"/>
      <c r="Q624" s="559"/>
      <c r="R624" s="559"/>
      <c r="S624" s="560"/>
    </row>
    <row r="625" spans="2:19" x14ac:dyDescent="0.25">
      <c r="B625" s="547"/>
      <c r="C625" s="548"/>
      <c r="D625" s="588"/>
      <c r="E625" s="588"/>
      <c r="F625" s="547"/>
      <c r="G625" s="547"/>
      <c r="H625" s="561"/>
      <c r="I625" s="562"/>
      <c r="J625" s="562"/>
      <c r="K625" s="562"/>
      <c r="L625" s="562"/>
      <c r="M625" s="562"/>
      <c r="N625" s="562"/>
      <c r="O625" s="562"/>
      <c r="P625" s="562"/>
      <c r="Q625" s="562"/>
      <c r="R625" s="562"/>
      <c r="S625" s="563"/>
    </row>
    <row r="626" spans="2:19" x14ac:dyDescent="0.25">
      <c r="B626" s="547"/>
      <c r="C626" s="548"/>
      <c r="D626" s="588"/>
      <c r="E626" s="588"/>
      <c r="F626" s="547"/>
      <c r="G626" s="547"/>
      <c r="H626" s="561"/>
      <c r="I626" s="562"/>
      <c r="J626" s="562"/>
      <c r="K626" s="562"/>
      <c r="L626" s="562"/>
      <c r="M626" s="562"/>
      <c r="N626" s="562"/>
      <c r="O626" s="562"/>
      <c r="P626" s="562"/>
      <c r="Q626" s="562"/>
      <c r="R626" s="562"/>
      <c r="S626" s="563"/>
    </row>
    <row r="627" spans="2:19" ht="234" customHeight="1" x14ac:dyDescent="0.25">
      <c r="B627" s="547"/>
      <c r="C627" s="548"/>
      <c r="D627" s="589"/>
      <c r="E627" s="589"/>
      <c r="F627" s="547"/>
      <c r="G627" s="547"/>
      <c r="H627" s="564"/>
      <c r="I627" s="565"/>
      <c r="J627" s="565"/>
      <c r="K627" s="565"/>
      <c r="L627" s="565"/>
      <c r="M627" s="565"/>
      <c r="N627" s="565"/>
      <c r="O627" s="565"/>
      <c r="P627" s="565"/>
      <c r="Q627" s="565"/>
      <c r="R627" s="565"/>
      <c r="S627" s="566"/>
    </row>
    <row r="628" spans="2:19" x14ac:dyDescent="0.25">
      <c r="B628" s="568">
        <v>13.1</v>
      </c>
      <c r="C628" s="569" t="s">
        <v>800</v>
      </c>
      <c r="D628" s="567" t="s">
        <v>162</v>
      </c>
      <c r="E628" s="567" t="s">
        <v>162</v>
      </c>
      <c r="F628" s="568">
        <v>2014</v>
      </c>
      <c r="G628" s="568">
        <v>2018</v>
      </c>
      <c r="H628" s="532" t="s">
        <v>892</v>
      </c>
      <c r="I628" s="532" t="s">
        <v>892</v>
      </c>
      <c r="J628" s="532" t="s">
        <v>892</v>
      </c>
      <c r="K628" s="532" t="s">
        <v>892</v>
      </c>
      <c r="L628" s="532" t="s">
        <v>892</v>
      </c>
      <c r="M628" s="532" t="s">
        <v>892</v>
      </c>
      <c r="N628" s="532" t="s">
        <v>892</v>
      </c>
      <c r="O628" s="532" t="s">
        <v>892</v>
      </c>
      <c r="P628" s="532" t="s">
        <v>892</v>
      </c>
      <c r="Q628" s="532" t="s">
        <v>892</v>
      </c>
      <c r="R628" s="532" t="s">
        <v>892</v>
      </c>
      <c r="S628" s="575" t="s">
        <v>892</v>
      </c>
    </row>
    <row r="629" spans="2:19" x14ac:dyDescent="0.25">
      <c r="B629" s="568"/>
      <c r="C629" s="569"/>
      <c r="D629" s="567"/>
      <c r="E629" s="567"/>
      <c r="F629" s="568"/>
      <c r="G629" s="568"/>
      <c r="H629" s="533"/>
      <c r="I629" s="533"/>
      <c r="J629" s="533"/>
      <c r="K629" s="533"/>
      <c r="L629" s="533"/>
      <c r="M629" s="533"/>
      <c r="N629" s="533"/>
      <c r="O629" s="533"/>
      <c r="P629" s="533"/>
      <c r="Q629" s="533"/>
      <c r="R629" s="533"/>
      <c r="S629" s="576"/>
    </row>
    <row r="630" spans="2:19" x14ac:dyDescent="0.25">
      <c r="B630" s="568"/>
      <c r="C630" s="569"/>
      <c r="D630" s="567"/>
      <c r="E630" s="567"/>
      <c r="F630" s="568"/>
      <c r="G630" s="568"/>
      <c r="H630" s="533"/>
      <c r="I630" s="533"/>
      <c r="J630" s="533"/>
      <c r="K630" s="533"/>
      <c r="L630" s="533"/>
      <c r="M630" s="533"/>
      <c r="N630" s="533"/>
      <c r="O630" s="533"/>
      <c r="P630" s="533"/>
      <c r="Q630" s="533"/>
      <c r="R630" s="533"/>
      <c r="S630" s="576"/>
    </row>
    <row r="631" spans="2:19" x14ac:dyDescent="0.25">
      <c r="B631" s="568"/>
      <c r="C631" s="569"/>
      <c r="D631" s="567"/>
      <c r="E631" s="567"/>
      <c r="F631" s="568"/>
      <c r="G631" s="568"/>
      <c r="H631" s="534"/>
      <c r="I631" s="534"/>
      <c r="J631" s="534"/>
      <c r="K631" s="534"/>
      <c r="L631" s="534"/>
      <c r="M631" s="534"/>
      <c r="N631" s="534"/>
      <c r="O631" s="534"/>
      <c r="P631" s="534"/>
      <c r="Q631" s="534"/>
      <c r="R631" s="534"/>
      <c r="S631" s="577"/>
    </row>
    <row r="632" spans="2:19" x14ac:dyDescent="0.25">
      <c r="B632" s="568">
        <v>13.2</v>
      </c>
      <c r="C632" s="569" t="s">
        <v>801</v>
      </c>
      <c r="D632" s="567" t="s">
        <v>162</v>
      </c>
      <c r="E632" s="567" t="s">
        <v>162</v>
      </c>
      <c r="F632" s="568">
        <v>2014</v>
      </c>
      <c r="G632" s="568">
        <v>2018</v>
      </c>
      <c r="H632" s="532" t="s">
        <v>892</v>
      </c>
      <c r="I632" s="532" t="s">
        <v>892</v>
      </c>
      <c r="J632" s="532" t="s">
        <v>892</v>
      </c>
      <c r="K632" s="532" t="s">
        <v>892</v>
      </c>
      <c r="L632" s="532" t="s">
        <v>892</v>
      </c>
      <c r="M632" s="532" t="s">
        <v>892</v>
      </c>
      <c r="N632" s="532" t="s">
        <v>892</v>
      </c>
      <c r="O632" s="532" t="s">
        <v>892</v>
      </c>
      <c r="P632" s="532" t="s">
        <v>892</v>
      </c>
      <c r="Q632" s="532" t="s">
        <v>892</v>
      </c>
      <c r="R632" s="532" t="s">
        <v>892</v>
      </c>
      <c r="S632" s="575" t="s">
        <v>892</v>
      </c>
    </row>
    <row r="633" spans="2:19" x14ac:dyDescent="0.25">
      <c r="B633" s="568"/>
      <c r="C633" s="569"/>
      <c r="D633" s="567"/>
      <c r="E633" s="567"/>
      <c r="F633" s="568"/>
      <c r="G633" s="568"/>
      <c r="H633" s="533"/>
      <c r="I633" s="533"/>
      <c r="J633" s="533"/>
      <c r="K633" s="533"/>
      <c r="L633" s="533"/>
      <c r="M633" s="533"/>
      <c r="N633" s="533"/>
      <c r="O633" s="533"/>
      <c r="P633" s="533"/>
      <c r="Q633" s="533"/>
      <c r="R633" s="533"/>
      <c r="S633" s="576"/>
    </row>
    <row r="634" spans="2:19" x14ac:dyDescent="0.25">
      <c r="B634" s="568"/>
      <c r="C634" s="569"/>
      <c r="D634" s="567"/>
      <c r="E634" s="567"/>
      <c r="F634" s="568"/>
      <c r="G634" s="568"/>
      <c r="H634" s="533"/>
      <c r="I634" s="533"/>
      <c r="J634" s="533"/>
      <c r="K634" s="533"/>
      <c r="L634" s="533"/>
      <c r="M634" s="533"/>
      <c r="N634" s="533"/>
      <c r="O634" s="533"/>
      <c r="P634" s="533"/>
      <c r="Q634" s="533"/>
      <c r="R634" s="533"/>
      <c r="S634" s="576"/>
    </row>
    <row r="635" spans="2:19" ht="23.25" customHeight="1" x14ac:dyDescent="0.25">
      <c r="B635" s="568"/>
      <c r="C635" s="569"/>
      <c r="D635" s="567"/>
      <c r="E635" s="567"/>
      <c r="F635" s="568"/>
      <c r="G635" s="568"/>
      <c r="H635" s="534"/>
      <c r="I635" s="534"/>
      <c r="J635" s="534"/>
      <c r="K635" s="534"/>
      <c r="L635" s="534"/>
      <c r="M635" s="534"/>
      <c r="N635" s="534"/>
      <c r="O635" s="534"/>
      <c r="P635" s="534"/>
      <c r="Q635" s="534"/>
      <c r="R635" s="534"/>
      <c r="S635" s="577"/>
    </row>
    <row r="636" spans="2:19" ht="65.25" customHeight="1" x14ac:dyDescent="0.25">
      <c r="B636" s="289">
        <v>13.3</v>
      </c>
      <c r="C636" s="705" t="s">
        <v>913</v>
      </c>
      <c r="D636" s="291"/>
      <c r="E636" s="291"/>
      <c r="F636" s="289">
        <v>2014</v>
      </c>
      <c r="G636" s="289">
        <v>2018</v>
      </c>
      <c r="H636" s="712" t="s">
        <v>892</v>
      </c>
      <c r="I636" s="711" t="s">
        <v>892</v>
      </c>
      <c r="J636" s="711" t="s">
        <v>892</v>
      </c>
      <c r="K636" s="711" t="s">
        <v>892</v>
      </c>
      <c r="L636" s="711" t="s">
        <v>892</v>
      </c>
      <c r="M636" s="711" t="s">
        <v>892</v>
      </c>
      <c r="N636" s="711" t="s">
        <v>892</v>
      </c>
      <c r="O636" s="711" t="s">
        <v>892</v>
      </c>
      <c r="P636" s="711" t="s">
        <v>892</v>
      </c>
      <c r="Q636" s="711" t="s">
        <v>892</v>
      </c>
      <c r="R636" s="711" t="s">
        <v>892</v>
      </c>
      <c r="S636" s="289" t="s">
        <v>892</v>
      </c>
    </row>
    <row r="637" spans="2:19" ht="59.25" customHeight="1" x14ac:dyDescent="0.25">
      <c r="B637" s="289">
        <v>13.4</v>
      </c>
      <c r="C637" s="707" t="s">
        <v>914</v>
      </c>
      <c r="D637" s="291"/>
      <c r="E637" s="291"/>
      <c r="F637" s="289">
        <v>2014</v>
      </c>
      <c r="G637" s="289">
        <v>2018</v>
      </c>
      <c r="H637" s="712" t="s">
        <v>892</v>
      </c>
      <c r="I637" s="711" t="s">
        <v>892</v>
      </c>
      <c r="J637" s="711" t="s">
        <v>892</v>
      </c>
      <c r="K637" s="711" t="s">
        <v>892</v>
      </c>
      <c r="L637" s="711" t="s">
        <v>892</v>
      </c>
      <c r="M637" s="711" t="s">
        <v>892</v>
      </c>
      <c r="N637" s="711" t="s">
        <v>892</v>
      </c>
      <c r="O637" s="711" t="s">
        <v>892</v>
      </c>
      <c r="P637" s="711" t="s">
        <v>892</v>
      </c>
      <c r="Q637" s="711" t="s">
        <v>892</v>
      </c>
      <c r="R637" s="711" t="s">
        <v>892</v>
      </c>
      <c r="S637" s="289" t="s">
        <v>892</v>
      </c>
    </row>
    <row r="638" spans="2:19" ht="106.5" customHeight="1" x14ac:dyDescent="0.25">
      <c r="B638" s="289">
        <v>13.5</v>
      </c>
      <c r="C638" s="707" t="s">
        <v>915</v>
      </c>
      <c r="D638" s="291"/>
      <c r="E638" s="291"/>
      <c r="F638" s="289">
        <v>2014</v>
      </c>
      <c r="G638" s="289">
        <v>2018</v>
      </c>
      <c r="H638" s="712" t="s">
        <v>892</v>
      </c>
      <c r="I638" s="711" t="s">
        <v>892</v>
      </c>
      <c r="J638" s="711" t="s">
        <v>892</v>
      </c>
      <c r="K638" s="711" t="s">
        <v>892</v>
      </c>
      <c r="L638" s="711" t="s">
        <v>892</v>
      </c>
      <c r="M638" s="711" t="s">
        <v>892</v>
      </c>
      <c r="N638" s="711" t="s">
        <v>892</v>
      </c>
      <c r="O638" s="711" t="s">
        <v>892</v>
      </c>
      <c r="P638" s="711" t="s">
        <v>892</v>
      </c>
      <c r="Q638" s="711" t="s">
        <v>892</v>
      </c>
      <c r="R638" s="711" t="s">
        <v>892</v>
      </c>
      <c r="S638" s="289" t="s">
        <v>892</v>
      </c>
    </row>
    <row r="639" spans="2:19" ht="60" customHeight="1" x14ac:dyDescent="0.25">
      <c r="B639" s="289">
        <v>13.6</v>
      </c>
      <c r="C639" s="708" t="s">
        <v>916</v>
      </c>
      <c r="D639" s="291"/>
      <c r="E639" s="291"/>
      <c r="F639" s="289">
        <v>2014</v>
      </c>
      <c r="G639" s="289">
        <v>2018</v>
      </c>
      <c r="H639" s="712" t="s">
        <v>892</v>
      </c>
      <c r="I639" s="711" t="s">
        <v>892</v>
      </c>
      <c r="J639" s="711" t="s">
        <v>892</v>
      </c>
      <c r="K639" s="711" t="s">
        <v>892</v>
      </c>
      <c r="L639" s="711" t="s">
        <v>892</v>
      </c>
      <c r="M639" s="711" t="s">
        <v>892</v>
      </c>
      <c r="N639" s="711" t="s">
        <v>892</v>
      </c>
      <c r="O639" s="711" t="s">
        <v>892</v>
      </c>
      <c r="P639" s="711" t="s">
        <v>892</v>
      </c>
      <c r="Q639" s="711" t="s">
        <v>892</v>
      </c>
      <c r="R639" s="711" t="s">
        <v>892</v>
      </c>
      <c r="S639" s="289" t="s">
        <v>892</v>
      </c>
    </row>
    <row r="640" spans="2:19" ht="105" customHeight="1" x14ac:dyDescent="0.25">
      <c r="B640" s="289">
        <v>13.7</v>
      </c>
      <c r="C640" s="707" t="s">
        <v>917</v>
      </c>
      <c r="D640" s="291"/>
      <c r="E640" s="291"/>
      <c r="F640" s="289">
        <v>2014</v>
      </c>
      <c r="G640" s="289">
        <v>2018</v>
      </c>
      <c r="H640" s="712" t="s">
        <v>892</v>
      </c>
      <c r="I640" s="711" t="s">
        <v>892</v>
      </c>
      <c r="J640" s="711" t="s">
        <v>892</v>
      </c>
      <c r="K640" s="711" t="s">
        <v>892</v>
      </c>
      <c r="L640" s="711" t="s">
        <v>892</v>
      </c>
      <c r="M640" s="711" t="s">
        <v>892</v>
      </c>
      <c r="N640" s="711" t="s">
        <v>892</v>
      </c>
      <c r="O640" s="711" t="s">
        <v>892</v>
      </c>
      <c r="P640" s="711" t="s">
        <v>892</v>
      </c>
      <c r="Q640" s="711" t="s">
        <v>892</v>
      </c>
      <c r="R640" s="711" t="s">
        <v>892</v>
      </c>
      <c r="S640" s="289" t="s">
        <v>892</v>
      </c>
    </row>
    <row r="641" spans="2:19" x14ac:dyDescent="0.25">
      <c r="B641" s="547">
        <v>14</v>
      </c>
      <c r="C641" s="548" t="s">
        <v>496</v>
      </c>
      <c r="D641" s="614" t="s">
        <v>802</v>
      </c>
      <c r="E641" s="614" t="s">
        <v>803</v>
      </c>
      <c r="F641" s="547">
        <v>2014</v>
      </c>
      <c r="G641" s="547">
        <v>2018</v>
      </c>
      <c r="H641" s="558"/>
      <c r="I641" s="559"/>
      <c r="J641" s="559"/>
      <c r="K641" s="559"/>
      <c r="L641" s="559"/>
      <c r="M641" s="559"/>
      <c r="N641" s="559"/>
      <c r="O641" s="559"/>
      <c r="P641" s="559"/>
      <c r="Q641" s="559"/>
      <c r="R641" s="559"/>
      <c r="S641" s="560"/>
    </row>
    <row r="642" spans="2:19" x14ac:dyDescent="0.25">
      <c r="B642" s="547"/>
      <c r="C642" s="548"/>
      <c r="D642" s="614"/>
      <c r="E642" s="614"/>
      <c r="F642" s="547"/>
      <c r="G642" s="547"/>
      <c r="H642" s="561"/>
      <c r="I642" s="562"/>
      <c r="J642" s="562"/>
      <c r="K642" s="562"/>
      <c r="L642" s="562"/>
      <c r="M642" s="562"/>
      <c r="N642" s="562"/>
      <c r="O642" s="562"/>
      <c r="P642" s="562"/>
      <c r="Q642" s="562"/>
      <c r="R642" s="562"/>
      <c r="S642" s="563"/>
    </row>
    <row r="643" spans="2:19" x14ac:dyDescent="0.25">
      <c r="B643" s="547"/>
      <c r="C643" s="548"/>
      <c r="D643" s="614"/>
      <c r="E643" s="614"/>
      <c r="F643" s="547"/>
      <c r="G643" s="547"/>
      <c r="H643" s="561"/>
      <c r="I643" s="562"/>
      <c r="J643" s="562"/>
      <c r="K643" s="562"/>
      <c r="L643" s="562"/>
      <c r="M643" s="562"/>
      <c r="N643" s="562"/>
      <c r="O643" s="562"/>
      <c r="P643" s="562"/>
      <c r="Q643" s="562"/>
      <c r="R643" s="562"/>
      <c r="S643" s="563"/>
    </row>
    <row r="644" spans="2:19" ht="138.75" customHeight="1" x14ac:dyDescent="0.25">
      <c r="B644" s="547"/>
      <c r="C644" s="548"/>
      <c r="D644" s="614"/>
      <c r="E644" s="614"/>
      <c r="F644" s="547"/>
      <c r="G644" s="547"/>
      <c r="H644" s="564"/>
      <c r="I644" s="565"/>
      <c r="J644" s="565"/>
      <c r="K644" s="565"/>
      <c r="L644" s="565"/>
      <c r="M644" s="565"/>
      <c r="N644" s="565"/>
      <c r="O644" s="565"/>
      <c r="P644" s="565"/>
      <c r="Q644" s="565"/>
      <c r="R644" s="565"/>
      <c r="S644" s="566"/>
    </row>
    <row r="645" spans="2:19" x14ac:dyDescent="0.25">
      <c r="B645" s="568">
        <v>14.1</v>
      </c>
      <c r="C645" s="569" t="s">
        <v>804</v>
      </c>
      <c r="D645" s="567" t="s">
        <v>162</v>
      </c>
      <c r="E645" s="567" t="s">
        <v>162</v>
      </c>
      <c r="F645" s="568">
        <v>2015</v>
      </c>
      <c r="G645" s="568">
        <v>2017</v>
      </c>
      <c r="H645" s="532"/>
      <c r="I645" s="532"/>
      <c r="J645" s="532"/>
      <c r="K645" s="532"/>
      <c r="L645" s="532"/>
      <c r="M645" s="532"/>
      <c r="N645" s="532" t="s">
        <v>892</v>
      </c>
      <c r="O645" s="532"/>
      <c r="P645" s="532"/>
      <c r="Q645" s="532"/>
      <c r="R645" s="532" t="s">
        <v>892</v>
      </c>
      <c r="S645" s="575"/>
    </row>
    <row r="646" spans="2:19" x14ac:dyDescent="0.25">
      <c r="B646" s="568"/>
      <c r="C646" s="569"/>
      <c r="D646" s="567"/>
      <c r="E646" s="567"/>
      <c r="F646" s="568"/>
      <c r="G646" s="568"/>
      <c r="H646" s="533"/>
      <c r="I646" s="533"/>
      <c r="J646" s="533"/>
      <c r="K646" s="533"/>
      <c r="L646" s="533"/>
      <c r="M646" s="533"/>
      <c r="N646" s="533"/>
      <c r="O646" s="533"/>
      <c r="P646" s="533"/>
      <c r="Q646" s="533"/>
      <c r="R646" s="533"/>
      <c r="S646" s="576"/>
    </row>
    <row r="647" spans="2:19" x14ac:dyDescent="0.25">
      <c r="B647" s="568"/>
      <c r="C647" s="569"/>
      <c r="D647" s="567"/>
      <c r="E647" s="567"/>
      <c r="F647" s="568"/>
      <c r="G647" s="568"/>
      <c r="H647" s="533"/>
      <c r="I647" s="533"/>
      <c r="J647" s="533"/>
      <c r="K647" s="533"/>
      <c r="L647" s="533"/>
      <c r="M647" s="533"/>
      <c r="N647" s="533"/>
      <c r="O647" s="533"/>
      <c r="P647" s="533"/>
      <c r="Q647" s="533"/>
      <c r="R647" s="533"/>
      <c r="S647" s="576"/>
    </row>
    <row r="648" spans="2:19" x14ac:dyDescent="0.25">
      <c r="B648" s="568"/>
      <c r="C648" s="569"/>
      <c r="D648" s="567"/>
      <c r="E648" s="567"/>
      <c r="F648" s="568"/>
      <c r="G648" s="568"/>
      <c r="H648" s="534"/>
      <c r="I648" s="534"/>
      <c r="J648" s="534"/>
      <c r="K648" s="534"/>
      <c r="L648" s="534"/>
      <c r="M648" s="534"/>
      <c r="N648" s="534"/>
      <c r="O648" s="534"/>
      <c r="P648" s="534"/>
      <c r="Q648" s="534"/>
      <c r="R648" s="534"/>
      <c r="S648" s="577"/>
    </row>
    <row r="649" spans="2:19" x14ac:dyDescent="0.25">
      <c r="B649" s="568">
        <v>14.2</v>
      </c>
      <c r="C649" s="569" t="s">
        <v>805</v>
      </c>
      <c r="D649" s="567" t="s">
        <v>162</v>
      </c>
      <c r="E649" s="567" t="s">
        <v>162</v>
      </c>
      <c r="F649" s="568">
        <v>2014</v>
      </c>
      <c r="G649" s="568">
        <v>2018</v>
      </c>
      <c r="H649" s="532" t="s">
        <v>892</v>
      </c>
      <c r="I649" s="532" t="s">
        <v>892</v>
      </c>
      <c r="J649" s="532" t="s">
        <v>892</v>
      </c>
      <c r="K649" s="532" t="s">
        <v>892</v>
      </c>
      <c r="L649" s="532" t="s">
        <v>892</v>
      </c>
      <c r="M649" s="532" t="s">
        <v>892</v>
      </c>
      <c r="N649" s="532" t="s">
        <v>892</v>
      </c>
      <c r="O649" s="532" t="s">
        <v>892</v>
      </c>
      <c r="P649" s="532" t="s">
        <v>892</v>
      </c>
      <c r="Q649" s="532" t="s">
        <v>892</v>
      </c>
      <c r="R649" s="532" t="s">
        <v>892</v>
      </c>
      <c r="S649" s="575" t="s">
        <v>892</v>
      </c>
    </row>
    <row r="650" spans="2:19" x14ac:dyDescent="0.25">
      <c r="B650" s="568"/>
      <c r="C650" s="569"/>
      <c r="D650" s="567"/>
      <c r="E650" s="567"/>
      <c r="F650" s="568"/>
      <c r="G650" s="568"/>
      <c r="H650" s="533"/>
      <c r="I650" s="533"/>
      <c r="J650" s="533"/>
      <c r="K650" s="533"/>
      <c r="L650" s="533"/>
      <c r="M650" s="533"/>
      <c r="N650" s="533"/>
      <c r="O650" s="533"/>
      <c r="P650" s="533"/>
      <c r="Q650" s="533"/>
      <c r="R650" s="533"/>
      <c r="S650" s="576"/>
    </row>
    <row r="651" spans="2:19" x14ac:dyDescent="0.25">
      <c r="B651" s="568"/>
      <c r="C651" s="569"/>
      <c r="D651" s="567"/>
      <c r="E651" s="567"/>
      <c r="F651" s="568"/>
      <c r="G651" s="568"/>
      <c r="H651" s="533"/>
      <c r="I651" s="533"/>
      <c r="J651" s="533"/>
      <c r="K651" s="533"/>
      <c r="L651" s="533"/>
      <c r="M651" s="533"/>
      <c r="N651" s="533"/>
      <c r="O651" s="533"/>
      <c r="P651" s="533"/>
      <c r="Q651" s="533"/>
      <c r="R651" s="533"/>
      <c r="S651" s="576"/>
    </row>
    <row r="652" spans="2:19" x14ac:dyDescent="0.25">
      <c r="B652" s="568"/>
      <c r="C652" s="569"/>
      <c r="D652" s="567"/>
      <c r="E652" s="567"/>
      <c r="F652" s="568"/>
      <c r="G652" s="568"/>
      <c r="H652" s="534"/>
      <c r="I652" s="534"/>
      <c r="J652" s="534"/>
      <c r="K652" s="534"/>
      <c r="L652" s="534"/>
      <c r="M652" s="534"/>
      <c r="N652" s="534"/>
      <c r="O652" s="534"/>
      <c r="P652" s="534"/>
      <c r="Q652" s="534"/>
      <c r="R652" s="534"/>
      <c r="S652" s="577"/>
    </row>
    <row r="653" spans="2:19" x14ac:dyDescent="0.25">
      <c r="B653" s="568">
        <v>14.3</v>
      </c>
      <c r="C653" s="569" t="s">
        <v>806</v>
      </c>
      <c r="D653" s="567" t="s">
        <v>162</v>
      </c>
      <c r="E653" s="567" t="s">
        <v>162</v>
      </c>
      <c r="F653" s="568">
        <v>2015</v>
      </c>
      <c r="G653" s="568">
        <v>2015</v>
      </c>
      <c r="H653" s="532"/>
      <c r="I653" s="532"/>
      <c r="J653" s="532"/>
      <c r="K653" s="532"/>
      <c r="L653" s="532"/>
      <c r="M653" s="532"/>
      <c r="N653" s="532" t="s">
        <v>892</v>
      </c>
      <c r="O653" s="532"/>
      <c r="P653" s="532"/>
      <c r="Q653" s="532"/>
      <c r="R653" s="532" t="s">
        <v>892</v>
      </c>
      <c r="S653" s="575"/>
    </row>
    <row r="654" spans="2:19" x14ac:dyDescent="0.25">
      <c r="B654" s="568"/>
      <c r="C654" s="569"/>
      <c r="D654" s="567"/>
      <c r="E654" s="567"/>
      <c r="F654" s="568"/>
      <c r="G654" s="568"/>
      <c r="H654" s="533"/>
      <c r="I654" s="533"/>
      <c r="J654" s="533"/>
      <c r="K654" s="533"/>
      <c r="L654" s="533"/>
      <c r="M654" s="533"/>
      <c r="N654" s="533"/>
      <c r="O654" s="533"/>
      <c r="P654" s="533"/>
      <c r="Q654" s="533"/>
      <c r="R654" s="533"/>
      <c r="S654" s="576"/>
    </row>
    <row r="655" spans="2:19" x14ac:dyDescent="0.25">
      <c r="B655" s="568"/>
      <c r="C655" s="569"/>
      <c r="D655" s="567"/>
      <c r="E655" s="567"/>
      <c r="F655" s="568"/>
      <c r="G655" s="568"/>
      <c r="H655" s="533"/>
      <c r="I655" s="533"/>
      <c r="J655" s="533"/>
      <c r="K655" s="533"/>
      <c r="L655" s="533"/>
      <c r="M655" s="533"/>
      <c r="N655" s="533"/>
      <c r="O655" s="533"/>
      <c r="P655" s="533"/>
      <c r="Q655" s="533"/>
      <c r="R655" s="533"/>
      <c r="S655" s="576"/>
    </row>
    <row r="656" spans="2:19" x14ac:dyDescent="0.25">
      <c r="B656" s="568"/>
      <c r="C656" s="569"/>
      <c r="D656" s="567"/>
      <c r="E656" s="567"/>
      <c r="F656" s="568"/>
      <c r="G656" s="568"/>
      <c r="H656" s="534"/>
      <c r="I656" s="534"/>
      <c r="J656" s="534"/>
      <c r="K656" s="534"/>
      <c r="L656" s="534"/>
      <c r="M656" s="534"/>
      <c r="N656" s="534"/>
      <c r="O656" s="534"/>
      <c r="P656" s="534"/>
      <c r="Q656" s="534"/>
      <c r="R656" s="534"/>
      <c r="S656" s="577"/>
    </row>
    <row r="657" spans="2:19" x14ac:dyDescent="0.25">
      <c r="B657" s="568">
        <v>14.4</v>
      </c>
      <c r="C657" s="569" t="s">
        <v>807</v>
      </c>
      <c r="D657" s="567" t="s">
        <v>162</v>
      </c>
      <c r="E657" s="567" t="s">
        <v>162</v>
      </c>
      <c r="F657" s="568">
        <v>2014</v>
      </c>
      <c r="G657" s="568">
        <v>2016</v>
      </c>
      <c r="H657" s="532"/>
      <c r="I657" s="532"/>
      <c r="J657" s="532" t="s">
        <v>892</v>
      </c>
      <c r="K657" s="532"/>
      <c r="L657" s="532"/>
      <c r="M657" s="532"/>
      <c r="N657" s="532" t="s">
        <v>892</v>
      </c>
      <c r="O657" s="532"/>
      <c r="P657" s="532"/>
      <c r="Q657" s="532"/>
      <c r="R657" s="532" t="s">
        <v>892</v>
      </c>
      <c r="S657" s="575"/>
    </row>
    <row r="658" spans="2:19" x14ac:dyDescent="0.25">
      <c r="B658" s="568"/>
      <c r="C658" s="569"/>
      <c r="D658" s="567"/>
      <c r="E658" s="567"/>
      <c r="F658" s="568"/>
      <c r="G658" s="568"/>
      <c r="H658" s="533"/>
      <c r="I658" s="533"/>
      <c r="J658" s="533"/>
      <c r="K658" s="533"/>
      <c r="L658" s="533"/>
      <c r="M658" s="533"/>
      <c r="N658" s="533"/>
      <c r="O658" s="533"/>
      <c r="P658" s="533"/>
      <c r="Q658" s="533"/>
      <c r="R658" s="533"/>
      <c r="S658" s="576"/>
    </row>
    <row r="659" spans="2:19" x14ac:dyDescent="0.25">
      <c r="B659" s="568"/>
      <c r="C659" s="569"/>
      <c r="D659" s="567"/>
      <c r="E659" s="567"/>
      <c r="F659" s="568"/>
      <c r="G659" s="568"/>
      <c r="H659" s="533"/>
      <c r="I659" s="533"/>
      <c r="J659" s="533"/>
      <c r="K659" s="533"/>
      <c r="L659" s="533"/>
      <c r="M659" s="533"/>
      <c r="N659" s="533"/>
      <c r="O659" s="533"/>
      <c r="P659" s="533"/>
      <c r="Q659" s="533"/>
      <c r="R659" s="533"/>
      <c r="S659" s="576"/>
    </row>
    <row r="660" spans="2:19" x14ac:dyDescent="0.25">
      <c r="B660" s="568"/>
      <c r="C660" s="569"/>
      <c r="D660" s="567"/>
      <c r="E660" s="567"/>
      <c r="F660" s="568"/>
      <c r="G660" s="568"/>
      <c r="H660" s="534"/>
      <c r="I660" s="534"/>
      <c r="J660" s="534"/>
      <c r="K660" s="534"/>
      <c r="L660" s="534"/>
      <c r="M660" s="534"/>
      <c r="N660" s="534"/>
      <c r="O660" s="534"/>
      <c r="P660" s="534"/>
      <c r="Q660" s="534"/>
      <c r="R660" s="534"/>
      <c r="S660" s="577"/>
    </row>
    <row r="661" spans="2:19" x14ac:dyDescent="0.25">
      <c r="B661" s="568">
        <v>14.5</v>
      </c>
      <c r="C661" s="569" t="s">
        <v>808</v>
      </c>
      <c r="D661" s="567" t="s">
        <v>162</v>
      </c>
      <c r="E661" s="567" t="s">
        <v>162</v>
      </c>
      <c r="F661" s="568">
        <v>2014</v>
      </c>
      <c r="G661" s="568">
        <v>2015</v>
      </c>
      <c r="H661" s="532"/>
      <c r="I661" s="532"/>
      <c r="J661" s="532" t="s">
        <v>892</v>
      </c>
      <c r="K661" s="532"/>
      <c r="L661" s="532"/>
      <c r="M661" s="532"/>
      <c r="N661" s="532" t="s">
        <v>892</v>
      </c>
      <c r="O661" s="532"/>
      <c r="P661" s="532"/>
      <c r="Q661" s="532"/>
      <c r="R661" s="532"/>
      <c r="S661" s="575"/>
    </row>
    <row r="662" spans="2:19" x14ac:dyDescent="0.25">
      <c r="B662" s="568"/>
      <c r="C662" s="569"/>
      <c r="D662" s="567"/>
      <c r="E662" s="567"/>
      <c r="F662" s="568"/>
      <c r="G662" s="568"/>
      <c r="H662" s="533"/>
      <c r="I662" s="533"/>
      <c r="J662" s="533"/>
      <c r="K662" s="533"/>
      <c r="L662" s="533"/>
      <c r="M662" s="533"/>
      <c r="N662" s="533"/>
      <c r="O662" s="533"/>
      <c r="P662" s="533"/>
      <c r="Q662" s="533"/>
      <c r="R662" s="533"/>
      <c r="S662" s="576"/>
    </row>
    <row r="663" spans="2:19" x14ac:dyDescent="0.25">
      <c r="B663" s="568"/>
      <c r="C663" s="569"/>
      <c r="D663" s="567"/>
      <c r="E663" s="567"/>
      <c r="F663" s="568"/>
      <c r="G663" s="568"/>
      <c r="H663" s="533"/>
      <c r="I663" s="533"/>
      <c r="J663" s="533"/>
      <c r="K663" s="533"/>
      <c r="L663" s="533"/>
      <c r="M663" s="533"/>
      <c r="N663" s="533"/>
      <c r="O663" s="533"/>
      <c r="P663" s="533"/>
      <c r="Q663" s="533"/>
      <c r="R663" s="533"/>
      <c r="S663" s="576"/>
    </row>
    <row r="664" spans="2:19" x14ac:dyDescent="0.25">
      <c r="B664" s="568"/>
      <c r="C664" s="569"/>
      <c r="D664" s="567"/>
      <c r="E664" s="567"/>
      <c r="F664" s="568"/>
      <c r="G664" s="568"/>
      <c r="H664" s="534"/>
      <c r="I664" s="534"/>
      <c r="J664" s="534"/>
      <c r="K664" s="534"/>
      <c r="L664" s="534"/>
      <c r="M664" s="534"/>
      <c r="N664" s="534"/>
      <c r="O664" s="534"/>
      <c r="P664" s="534"/>
      <c r="Q664" s="534"/>
      <c r="R664" s="534"/>
      <c r="S664" s="577"/>
    </row>
    <row r="665" spans="2:19" x14ac:dyDescent="0.25">
      <c r="B665" s="568">
        <v>14.6</v>
      </c>
      <c r="C665" s="569" t="s">
        <v>809</v>
      </c>
      <c r="D665" s="567" t="s">
        <v>162</v>
      </c>
      <c r="E665" s="567" t="s">
        <v>162</v>
      </c>
      <c r="F665" s="568">
        <v>2015</v>
      </c>
      <c r="G665" s="568">
        <v>2015</v>
      </c>
      <c r="H665" s="532"/>
      <c r="I665" s="532"/>
      <c r="J665" s="532"/>
      <c r="K665" s="532"/>
      <c r="L665" s="532"/>
      <c r="M665" s="532"/>
      <c r="N665" s="532" t="s">
        <v>892</v>
      </c>
      <c r="O665" s="532"/>
      <c r="P665" s="532"/>
      <c r="Q665" s="532"/>
      <c r="R665" s="532"/>
      <c r="S665" s="575"/>
    </row>
    <row r="666" spans="2:19" x14ac:dyDescent="0.25">
      <c r="B666" s="568"/>
      <c r="C666" s="569"/>
      <c r="D666" s="567"/>
      <c r="E666" s="567"/>
      <c r="F666" s="568"/>
      <c r="G666" s="568"/>
      <c r="H666" s="533"/>
      <c r="I666" s="533"/>
      <c r="J666" s="533"/>
      <c r="K666" s="533"/>
      <c r="L666" s="533"/>
      <c r="M666" s="533"/>
      <c r="N666" s="533"/>
      <c r="O666" s="533"/>
      <c r="P666" s="533"/>
      <c r="Q666" s="533"/>
      <c r="R666" s="533"/>
      <c r="S666" s="576"/>
    </row>
    <row r="667" spans="2:19" x14ac:dyDescent="0.25">
      <c r="B667" s="568"/>
      <c r="C667" s="569"/>
      <c r="D667" s="567"/>
      <c r="E667" s="567"/>
      <c r="F667" s="568"/>
      <c r="G667" s="568"/>
      <c r="H667" s="533"/>
      <c r="I667" s="533"/>
      <c r="J667" s="533"/>
      <c r="K667" s="533"/>
      <c r="L667" s="533"/>
      <c r="M667" s="533"/>
      <c r="N667" s="533"/>
      <c r="O667" s="533"/>
      <c r="P667" s="533"/>
      <c r="Q667" s="533"/>
      <c r="R667" s="533"/>
      <c r="S667" s="576"/>
    </row>
    <row r="668" spans="2:19" x14ac:dyDescent="0.25">
      <c r="B668" s="568"/>
      <c r="C668" s="569"/>
      <c r="D668" s="567"/>
      <c r="E668" s="567"/>
      <c r="F668" s="568"/>
      <c r="G668" s="568"/>
      <c r="H668" s="534"/>
      <c r="I668" s="534"/>
      <c r="J668" s="534"/>
      <c r="K668" s="534"/>
      <c r="L668" s="534"/>
      <c r="M668" s="534"/>
      <c r="N668" s="534"/>
      <c r="O668" s="534"/>
      <c r="P668" s="534"/>
      <c r="Q668" s="534"/>
      <c r="R668" s="534"/>
      <c r="S668" s="577"/>
    </row>
    <row r="669" spans="2:19" x14ac:dyDescent="0.25">
      <c r="B669" s="568">
        <v>14.7</v>
      </c>
      <c r="C669" s="569" t="s">
        <v>810</v>
      </c>
      <c r="D669" s="567" t="s">
        <v>162</v>
      </c>
      <c r="E669" s="567" t="s">
        <v>162</v>
      </c>
      <c r="F669" s="568">
        <v>2014</v>
      </c>
      <c r="G669" s="568">
        <v>2015</v>
      </c>
      <c r="H669" s="532"/>
      <c r="I669" s="532"/>
      <c r="J669" s="532"/>
      <c r="K669" s="532"/>
      <c r="L669" s="532" t="s">
        <v>892</v>
      </c>
      <c r="M669" s="532" t="s">
        <v>892</v>
      </c>
      <c r="N669" s="532" t="s">
        <v>892</v>
      </c>
      <c r="O669" s="532" t="s">
        <v>892</v>
      </c>
      <c r="P669" s="532"/>
      <c r="Q669" s="532"/>
      <c r="R669" s="532"/>
      <c r="S669" s="575"/>
    </row>
    <row r="670" spans="2:19" x14ac:dyDescent="0.25">
      <c r="B670" s="568"/>
      <c r="C670" s="569"/>
      <c r="D670" s="567"/>
      <c r="E670" s="567"/>
      <c r="F670" s="568"/>
      <c r="G670" s="568"/>
      <c r="H670" s="533"/>
      <c r="I670" s="533"/>
      <c r="J670" s="533"/>
      <c r="K670" s="533"/>
      <c r="L670" s="533"/>
      <c r="M670" s="533"/>
      <c r="N670" s="533"/>
      <c r="O670" s="533"/>
      <c r="P670" s="533"/>
      <c r="Q670" s="533"/>
      <c r="R670" s="533"/>
      <c r="S670" s="576"/>
    </row>
    <row r="671" spans="2:19" x14ac:dyDescent="0.25">
      <c r="B671" s="568"/>
      <c r="C671" s="569"/>
      <c r="D671" s="567"/>
      <c r="E671" s="567"/>
      <c r="F671" s="568"/>
      <c r="G671" s="568"/>
      <c r="H671" s="533"/>
      <c r="I671" s="533"/>
      <c r="J671" s="533"/>
      <c r="K671" s="533"/>
      <c r="L671" s="533"/>
      <c r="M671" s="533"/>
      <c r="N671" s="533"/>
      <c r="O671" s="533"/>
      <c r="P671" s="533"/>
      <c r="Q671" s="533"/>
      <c r="R671" s="533"/>
      <c r="S671" s="576"/>
    </row>
    <row r="672" spans="2:19" x14ac:dyDescent="0.25">
      <c r="B672" s="568"/>
      <c r="C672" s="569"/>
      <c r="D672" s="567"/>
      <c r="E672" s="567"/>
      <c r="F672" s="568"/>
      <c r="G672" s="568"/>
      <c r="H672" s="534"/>
      <c r="I672" s="534"/>
      <c r="J672" s="534"/>
      <c r="K672" s="534"/>
      <c r="L672" s="534"/>
      <c r="M672" s="534"/>
      <c r="N672" s="534"/>
      <c r="O672" s="534"/>
      <c r="P672" s="534"/>
      <c r="Q672" s="534"/>
      <c r="R672" s="534"/>
      <c r="S672" s="577"/>
    </row>
    <row r="673" spans="2:19" x14ac:dyDescent="0.25">
      <c r="B673" s="568">
        <v>14.8</v>
      </c>
      <c r="C673" s="569" t="s">
        <v>811</v>
      </c>
      <c r="D673" s="567" t="s">
        <v>162</v>
      </c>
      <c r="E673" s="567" t="s">
        <v>162</v>
      </c>
      <c r="F673" s="568">
        <v>2015</v>
      </c>
      <c r="G673" s="568">
        <v>2015</v>
      </c>
      <c r="H673" s="532"/>
      <c r="I673" s="532"/>
      <c r="J673" s="532"/>
      <c r="K673" s="532"/>
      <c r="L673" s="532" t="s">
        <v>892</v>
      </c>
      <c r="M673" s="532" t="s">
        <v>892</v>
      </c>
      <c r="N673" s="532" t="s">
        <v>892</v>
      </c>
      <c r="O673" s="532" t="s">
        <v>892</v>
      </c>
      <c r="P673" s="532"/>
      <c r="Q673" s="532"/>
      <c r="R673" s="532"/>
      <c r="S673" s="575"/>
    </row>
    <row r="674" spans="2:19" x14ac:dyDescent="0.25">
      <c r="B674" s="568"/>
      <c r="C674" s="569"/>
      <c r="D674" s="567"/>
      <c r="E674" s="567"/>
      <c r="F674" s="568"/>
      <c r="G674" s="568"/>
      <c r="H674" s="533"/>
      <c r="I674" s="533"/>
      <c r="J674" s="533"/>
      <c r="K674" s="533"/>
      <c r="L674" s="533"/>
      <c r="M674" s="533"/>
      <c r="N674" s="533"/>
      <c r="O674" s="533"/>
      <c r="P674" s="533"/>
      <c r="Q674" s="533"/>
      <c r="R674" s="533"/>
      <c r="S674" s="576"/>
    </row>
    <row r="675" spans="2:19" x14ac:dyDescent="0.25">
      <c r="B675" s="568"/>
      <c r="C675" s="569"/>
      <c r="D675" s="567"/>
      <c r="E675" s="567"/>
      <c r="F675" s="568"/>
      <c r="G675" s="568"/>
      <c r="H675" s="533"/>
      <c r="I675" s="533"/>
      <c r="J675" s="533"/>
      <c r="K675" s="533"/>
      <c r="L675" s="533"/>
      <c r="M675" s="533"/>
      <c r="N675" s="533"/>
      <c r="O675" s="533"/>
      <c r="P675" s="533"/>
      <c r="Q675" s="533"/>
      <c r="R675" s="533"/>
      <c r="S675" s="576"/>
    </row>
    <row r="676" spans="2:19" x14ac:dyDescent="0.25">
      <c r="B676" s="568"/>
      <c r="C676" s="569"/>
      <c r="D676" s="567"/>
      <c r="E676" s="567"/>
      <c r="F676" s="568"/>
      <c r="G676" s="568"/>
      <c r="H676" s="534"/>
      <c r="I676" s="534"/>
      <c r="J676" s="534"/>
      <c r="K676" s="534"/>
      <c r="L676" s="534"/>
      <c r="M676" s="534"/>
      <c r="N676" s="534"/>
      <c r="O676" s="534"/>
      <c r="P676" s="534"/>
      <c r="Q676" s="534"/>
      <c r="R676" s="534"/>
      <c r="S676" s="577"/>
    </row>
    <row r="677" spans="2:19" x14ac:dyDescent="0.25">
      <c r="B677" s="568">
        <v>14.9</v>
      </c>
      <c r="C677" s="569" t="s">
        <v>812</v>
      </c>
      <c r="D677" s="567" t="s">
        <v>162</v>
      </c>
      <c r="E677" s="567" t="s">
        <v>162</v>
      </c>
      <c r="F677" s="568">
        <v>2015</v>
      </c>
      <c r="G677" s="568">
        <v>2015</v>
      </c>
      <c r="H677" s="532"/>
      <c r="I677" s="532"/>
      <c r="J677" s="532"/>
      <c r="K677" s="532"/>
      <c r="L677" s="532" t="s">
        <v>892</v>
      </c>
      <c r="M677" s="532" t="s">
        <v>892</v>
      </c>
      <c r="N677" s="532" t="s">
        <v>892</v>
      </c>
      <c r="O677" s="532" t="s">
        <v>892</v>
      </c>
      <c r="P677" s="532"/>
      <c r="Q677" s="532"/>
      <c r="R677" s="532"/>
      <c r="S677" s="575"/>
    </row>
    <row r="678" spans="2:19" x14ac:dyDescent="0.25">
      <c r="B678" s="568"/>
      <c r="C678" s="569"/>
      <c r="D678" s="567"/>
      <c r="E678" s="567"/>
      <c r="F678" s="568"/>
      <c r="G678" s="568"/>
      <c r="H678" s="533"/>
      <c r="I678" s="533"/>
      <c r="J678" s="533"/>
      <c r="K678" s="533"/>
      <c r="L678" s="533"/>
      <c r="M678" s="533"/>
      <c r="N678" s="533"/>
      <c r="O678" s="533"/>
      <c r="P678" s="533"/>
      <c r="Q678" s="533"/>
      <c r="R678" s="533"/>
      <c r="S678" s="576"/>
    </row>
    <row r="679" spans="2:19" x14ac:dyDescent="0.25">
      <c r="B679" s="568"/>
      <c r="C679" s="569"/>
      <c r="D679" s="567"/>
      <c r="E679" s="567"/>
      <c r="F679" s="568"/>
      <c r="G679" s="568"/>
      <c r="H679" s="533"/>
      <c r="I679" s="533"/>
      <c r="J679" s="533"/>
      <c r="K679" s="533"/>
      <c r="L679" s="533"/>
      <c r="M679" s="533"/>
      <c r="N679" s="533"/>
      <c r="O679" s="533"/>
      <c r="P679" s="533"/>
      <c r="Q679" s="533"/>
      <c r="R679" s="533"/>
      <c r="S679" s="576"/>
    </row>
    <row r="680" spans="2:19" x14ac:dyDescent="0.25">
      <c r="B680" s="568"/>
      <c r="C680" s="569"/>
      <c r="D680" s="567"/>
      <c r="E680" s="567"/>
      <c r="F680" s="568"/>
      <c r="G680" s="568"/>
      <c r="H680" s="534"/>
      <c r="I680" s="534"/>
      <c r="J680" s="534"/>
      <c r="K680" s="534"/>
      <c r="L680" s="534"/>
      <c r="M680" s="534"/>
      <c r="N680" s="534"/>
      <c r="O680" s="534"/>
      <c r="P680" s="534"/>
      <c r="Q680" s="534"/>
      <c r="R680" s="534"/>
      <c r="S680" s="577"/>
    </row>
    <row r="681" spans="2:19" x14ac:dyDescent="0.25">
      <c r="B681" s="574">
        <v>14.1</v>
      </c>
      <c r="C681" s="569" t="s">
        <v>813</v>
      </c>
      <c r="D681" s="567" t="s">
        <v>162</v>
      </c>
      <c r="E681" s="567" t="s">
        <v>162</v>
      </c>
      <c r="F681" s="568">
        <v>2015</v>
      </c>
      <c r="G681" s="568">
        <v>2015</v>
      </c>
      <c r="H681" s="532"/>
      <c r="I681" s="532"/>
      <c r="J681" s="532"/>
      <c r="K681" s="532"/>
      <c r="L681" s="532"/>
      <c r="M681" s="532" t="s">
        <v>892</v>
      </c>
      <c r="N681" s="532" t="s">
        <v>892</v>
      </c>
      <c r="O681" s="532"/>
      <c r="P681" s="532"/>
      <c r="Q681" s="532"/>
      <c r="R681" s="532"/>
      <c r="S681" s="575"/>
    </row>
    <row r="682" spans="2:19" x14ac:dyDescent="0.25">
      <c r="B682" s="574"/>
      <c r="C682" s="569"/>
      <c r="D682" s="567"/>
      <c r="E682" s="567"/>
      <c r="F682" s="568"/>
      <c r="G682" s="568"/>
      <c r="H682" s="533"/>
      <c r="I682" s="533"/>
      <c r="J682" s="533"/>
      <c r="K682" s="533"/>
      <c r="L682" s="533"/>
      <c r="M682" s="533"/>
      <c r="N682" s="533"/>
      <c r="O682" s="533"/>
      <c r="P682" s="533"/>
      <c r="Q682" s="533"/>
      <c r="R682" s="533"/>
      <c r="S682" s="576"/>
    </row>
    <row r="683" spans="2:19" x14ac:dyDescent="0.25">
      <c r="B683" s="574"/>
      <c r="C683" s="569"/>
      <c r="D683" s="567"/>
      <c r="E683" s="567"/>
      <c r="F683" s="568"/>
      <c r="G683" s="568"/>
      <c r="H683" s="533"/>
      <c r="I683" s="533"/>
      <c r="J683" s="533"/>
      <c r="K683" s="533"/>
      <c r="L683" s="533"/>
      <c r="M683" s="533"/>
      <c r="N683" s="533"/>
      <c r="O683" s="533"/>
      <c r="P683" s="533"/>
      <c r="Q683" s="533"/>
      <c r="R683" s="533"/>
      <c r="S683" s="576"/>
    </row>
    <row r="684" spans="2:19" x14ac:dyDescent="0.25">
      <c r="B684" s="574"/>
      <c r="C684" s="569"/>
      <c r="D684" s="567"/>
      <c r="E684" s="567"/>
      <c r="F684" s="568"/>
      <c r="G684" s="568"/>
      <c r="H684" s="534"/>
      <c r="I684" s="534"/>
      <c r="J684" s="534"/>
      <c r="K684" s="534"/>
      <c r="L684" s="534"/>
      <c r="M684" s="534"/>
      <c r="N684" s="534"/>
      <c r="O684" s="534"/>
      <c r="P684" s="534"/>
      <c r="Q684" s="534"/>
      <c r="R684" s="534"/>
      <c r="S684" s="577"/>
    </row>
    <row r="685" spans="2:19" x14ac:dyDescent="0.25">
      <c r="B685" s="568">
        <v>14.11</v>
      </c>
      <c r="C685" s="569" t="s">
        <v>814</v>
      </c>
      <c r="D685" s="567" t="s">
        <v>162</v>
      </c>
      <c r="E685" s="567" t="s">
        <v>162</v>
      </c>
      <c r="F685" s="568">
        <v>2015</v>
      </c>
      <c r="G685" s="568">
        <v>2015</v>
      </c>
      <c r="H685" s="532"/>
      <c r="I685" s="532"/>
      <c r="J685" s="532"/>
      <c r="K685" s="532"/>
      <c r="L685" s="532"/>
      <c r="M685" s="532" t="s">
        <v>892</v>
      </c>
      <c r="N685" s="532" t="s">
        <v>892</v>
      </c>
      <c r="O685" s="532"/>
      <c r="P685" s="532"/>
      <c r="Q685" s="532"/>
      <c r="R685" s="532"/>
      <c r="S685" s="575"/>
    </row>
    <row r="686" spans="2:19" x14ac:dyDescent="0.25">
      <c r="B686" s="568"/>
      <c r="C686" s="569"/>
      <c r="D686" s="567"/>
      <c r="E686" s="567"/>
      <c r="F686" s="568"/>
      <c r="G686" s="568"/>
      <c r="H686" s="533"/>
      <c r="I686" s="533"/>
      <c r="J686" s="533"/>
      <c r="K686" s="533"/>
      <c r="L686" s="533"/>
      <c r="M686" s="533"/>
      <c r="N686" s="533"/>
      <c r="O686" s="533"/>
      <c r="P686" s="533"/>
      <c r="Q686" s="533"/>
      <c r="R686" s="533"/>
      <c r="S686" s="576"/>
    </row>
    <row r="687" spans="2:19" x14ac:dyDescent="0.25">
      <c r="B687" s="568"/>
      <c r="C687" s="569"/>
      <c r="D687" s="567"/>
      <c r="E687" s="567"/>
      <c r="F687" s="568"/>
      <c r="G687" s="568"/>
      <c r="H687" s="533"/>
      <c r="I687" s="533"/>
      <c r="J687" s="533"/>
      <c r="K687" s="533"/>
      <c r="L687" s="533"/>
      <c r="M687" s="533"/>
      <c r="N687" s="533"/>
      <c r="O687" s="533"/>
      <c r="P687" s="533"/>
      <c r="Q687" s="533"/>
      <c r="R687" s="533"/>
      <c r="S687" s="576"/>
    </row>
    <row r="688" spans="2:19" ht="24" customHeight="1" x14ac:dyDescent="0.25">
      <c r="B688" s="568"/>
      <c r="C688" s="569"/>
      <c r="D688" s="567"/>
      <c r="E688" s="567"/>
      <c r="F688" s="568"/>
      <c r="G688" s="568"/>
      <c r="H688" s="534"/>
      <c r="I688" s="534"/>
      <c r="J688" s="534"/>
      <c r="K688" s="534"/>
      <c r="L688" s="534"/>
      <c r="M688" s="534"/>
      <c r="N688" s="534"/>
      <c r="O688" s="534"/>
      <c r="P688" s="534"/>
      <c r="Q688" s="534"/>
      <c r="R688" s="534"/>
      <c r="S688" s="577"/>
    </row>
    <row r="689" spans="2:19" x14ac:dyDescent="0.25">
      <c r="B689" s="568">
        <v>14.12</v>
      </c>
      <c r="C689" s="569" t="s">
        <v>815</v>
      </c>
      <c r="D689" s="567" t="s">
        <v>162</v>
      </c>
      <c r="E689" s="567" t="s">
        <v>162</v>
      </c>
      <c r="F689" s="568">
        <v>2015</v>
      </c>
      <c r="G689" s="568">
        <v>2015</v>
      </c>
      <c r="H689" s="532"/>
      <c r="I689" s="532"/>
      <c r="J689" s="532"/>
      <c r="K689" s="532"/>
      <c r="L689" s="532" t="s">
        <v>892</v>
      </c>
      <c r="M689" s="532" t="s">
        <v>892</v>
      </c>
      <c r="N689" s="532" t="s">
        <v>892</v>
      </c>
      <c r="O689" s="532" t="s">
        <v>892</v>
      </c>
      <c r="P689" s="532"/>
      <c r="Q689" s="532"/>
      <c r="R689" s="532"/>
      <c r="S689" s="575"/>
    </row>
    <row r="690" spans="2:19" x14ac:dyDescent="0.25">
      <c r="B690" s="568"/>
      <c r="C690" s="569"/>
      <c r="D690" s="567"/>
      <c r="E690" s="567"/>
      <c r="F690" s="568"/>
      <c r="G690" s="568"/>
      <c r="H690" s="533"/>
      <c r="I690" s="533"/>
      <c r="J690" s="533"/>
      <c r="K690" s="533"/>
      <c r="L690" s="533"/>
      <c r="M690" s="533"/>
      <c r="N690" s="533"/>
      <c r="O690" s="533"/>
      <c r="P690" s="533"/>
      <c r="Q690" s="533"/>
      <c r="R690" s="533"/>
      <c r="S690" s="576"/>
    </row>
    <row r="691" spans="2:19" x14ac:dyDescent="0.25">
      <c r="B691" s="568"/>
      <c r="C691" s="569"/>
      <c r="D691" s="567"/>
      <c r="E691" s="567"/>
      <c r="F691" s="568"/>
      <c r="G691" s="568"/>
      <c r="H691" s="533"/>
      <c r="I691" s="533"/>
      <c r="J691" s="533"/>
      <c r="K691" s="533"/>
      <c r="L691" s="533"/>
      <c r="M691" s="533"/>
      <c r="N691" s="533"/>
      <c r="O691" s="533"/>
      <c r="P691" s="533"/>
      <c r="Q691" s="533"/>
      <c r="R691" s="533"/>
      <c r="S691" s="576"/>
    </row>
    <row r="692" spans="2:19" x14ac:dyDescent="0.25">
      <c r="B692" s="568"/>
      <c r="C692" s="569"/>
      <c r="D692" s="567"/>
      <c r="E692" s="567"/>
      <c r="F692" s="568"/>
      <c r="G692" s="568"/>
      <c r="H692" s="534"/>
      <c r="I692" s="534"/>
      <c r="J692" s="534"/>
      <c r="K692" s="534"/>
      <c r="L692" s="534"/>
      <c r="M692" s="534"/>
      <c r="N692" s="534"/>
      <c r="O692" s="534"/>
      <c r="P692" s="534"/>
      <c r="Q692" s="534"/>
      <c r="R692" s="534"/>
      <c r="S692" s="577"/>
    </row>
    <row r="693" spans="2:19" x14ac:dyDescent="0.25">
      <c r="B693" s="568">
        <v>14.13</v>
      </c>
      <c r="C693" s="569" t="s">
        <v>816</v>
      </c>
      <c r="D693" s="567" t="s">
        <v>162</v>
      </c>
      <c r="E693" s="567" t="s">
        <v>162</v>
      </c>
      <c r="F693" s="568">
        <v>2015</v>
      </c>
      <c r="G693" s="568">
        <v>2016</v>
      </c>
      <c r="H693" s="532"/>
      <c r="I693" s="532"/>
      <c r="J693" s="532"/>
      <c r="K693" s="532"/>
      <c r="L693" s="532" t="s">
        <v>892</v>
      </c>
      <c r="M693" s="532" t="s">
        <v>892</v>
      </c>
      <c r="N693" s="532" t="s">
        <v>892</v>
      </c>
      <c r="O693" s="532" t="s">
        <v>892</v>
      </c>
      <c r="P693" s="532" t="s">
        <v>892</v>
      </c>
      <c r="Q693" s="532" t="s">
        <v>892</v>
      </c>
      <c r="R693" s="532" t="s">
        <v>892</v>
      </c>
      <c r="S693" s="575" t="s">
        <v>892</v>
      </c>
    </row>
    <row r="694" spans="2:19" x14ac:dyDescent="0.25">
      <c r="B694" s="568"/>
      <c r="C694" s="569"/>
      <c r="D694" s="567"/>
      <c r="E694" s="567"/>
      <c r="F694" s="568"/>
      <c r="G694" s="568"/>
      <c r="H694" s="533"/>
      <c r="I694" s="533"/>
      <c r="J694" s="533"/>
      <c r="K694" s="533"/>
      <c r="L694" s="533"/>
      <c r="M694" s="533"/>
      <c r="N694" s="533"/>
      <c r="O694" s="533"/>
      <c r="P694" s="533"/>
      <c r="Q694" s="533"/>
      <c r="R694" s="533"/>
      <c r="S694" s="576"/>
    </row>
    <row r="695" spans="2:19" x14ac:dyDescent="0.25">
      <c r="B695" s="568"/>
      <c r="C695" s="569"/>
      <c r="D695" s="567"/>
      <c r="E695" s="567"/>
      <c r="F695" s="568"/>
      <c r="G695" s="568"/>
      <c r="H695" s="533"/>
      <c r="I695" s="533"/>
      <c r="J695" s="533"/>
      <c r="K695" s="533"/>
      <c r="L695" s="533"/>
      <c r="M695" s="533"/>
      <c r="N695" s="533"/>
      <c r="O695" s="533"/>
      <c r="P695" s="533"/>
      <c r="Q695" s="533"/>
      <c r="R695" s="533"/>
      <c r="S695" s="576"/>
    </row>
    <row r="696" spans="2:19" ht="25.5" customHeight="1" x14ac:dyDescent="0.25">
      <c r="B696" s="568"/>
      <c r="C696" s="569"/>
      <c r="D696" s="567"/>
      <c r="E696" s="567"/>
      <c r="F696" s="568"/>
      <c r="G696" s="568"/>
      <c r="H696" s="534"/>
      <c r="I696" s="534"/>
      <c r="J696" s="534"/>
      <c r="K696" s="534"/>
      <c r="L696" s="534"/>
      <c r="M696" s="534"/>
      <c r="N696" s="534"/>
      <c r="O696" s="534"/>
      <c r="P696" s="534"/>
      <c r="Q696" s="534"/>
      <c r="R696" s="534"/>
      <c r="S696" s="577"/>
    </row>
    <row r="697" spans="2:19" x14ac:dyDescent="0.25">
      <c r="B697" s="568">
        <v>14.14</v>
      </c>
      <c r="C697" s="569" t="s">
        <v>817</v>
      </c>
      <c r="D697" s="567" t="s">
        <v>162</v>
      </c>
      <c r="E697" s="567" t="s">
        <v>162</v>
      </c>
      <c r="F697" s="568">
        <v>2015</v>
      </c>
      <c r="G697" s="568">
        <v>2015</v>
      </c>
      <c r="H697" s="532"/>
      <c r="I697" s="532"/>
      <c r="J697" s="532"/>
      <c r="K697" s="532"/>
      <c r="L697" s="532"/>
      <c r="M697" s="532"/>
      <c r="N697" s="532" t="s">
        <v>892</v>
      </c>
      <c r="O697" s="532"/>
      <c r="P697" s="532"/>
      <c r="Q697" s="532"/>
      <c r="R697" s="532"/>
      <c r="S697" s="575"/>
    </row>
    <row r="698" spans="2:19" x14ac:dyDescent="0.25">
      <c r="B698" s="568"/>
      <c r="C698" s="569"/>
      <c r="D698" s="567"/>
      <c r="E698" s="567"/>
      <c r="F698" s="568"/>
      <c r="G698" s="568"/>
      <c r="H698" s="533"/>
      <c r="I698" s="533"/>
      <c r="J698" s="533"/>
      <c r="K698" s="533"/>
      <c r="L698" s="533"/>
      <c r="M698" s="533"/>
      <c r="N698" s="533"/>
      <c r="O698" s="533"/>
      <c r="P698" s="533"/>
      <c r="Q698" s="533"/>
      <c r="R698" s="533"/>
      <c r="S698" s="576"/>
    </row>
    <row r="699" spans="2:19" x14ac:dyDescent="0.25">
      <c r="B699" s="568"/>
      <c r="C699" s="569"/>
      <c r="D699" s="567"/>
      <c r="E699" s="567"/>
      <c r="F699" s="568"/>
      <c r="G699" s="568"/>
      <c r="H699" s="533"/>
      <c r="I699" s="533"/>
      <c r="J699" s="533"/>
      <c r="K699" s="533"/>
      <c r="L699" s="533"/>
      <c r="M699" s="533"/>
      <c r="N699" s="533"/>
      <c r="O699" s="533"/>
      <c r="P699" s="533"/>
      <c r="Q699" s="533"/>
      <c r="R699" s="533"/>
      <c r="S699" s="576"/>
    </row>
    <row r="700" spans="2:19" x14ac:dyDescent="0.25">
      <c r="B700" s="568"/>
      <c r="C700" s="569"/>
      <c r="D700" s="567"/>
      <c r="E700" s="567"/>
      <c r="F700" s="568"/>
      <c r="G700" s="568"/>
      <c r="H700" s="534"/>
      <c r="I700" s="534"/>
      <c r="J700" s="534"/>
      <c r="K700" s="534"/>
      <c r="L700" s="534"/>
      <c r="M700" s="534"/>
      <c r="N700" s="534"/>
      <c r="O700" s="534"/>
      <c r="P700" s="534"/>
      <c r="Q700" s="534"/>
      <c r="R700" s="534"/>
      <c r="S700" s="577"/>
    </row>
    <row r="701" spans="2:19" x14ac:dyDescent="0.25">
      <c r="B701" s="568">
        <v>14.15</v>
      </c>
      <c r="C701" s="569" t="s">
        <v>818</v>
      </c>
      <c r="D701" s="567" t="s">
        <v>162</v>
      </c>
      <c r="E701" s="567" t="s">
        <v>162</v>
      </c>
      <c r="F701" s="568">
        <v>2015</v>
      </c>
      <c r="G701" s="568">
        <v>2015</v>
      </c>
      <c r="H701" s="532"/>
      <c r="I701" s="532"/>
      <c r="J701" s="532"/>
      <c r="K701" s="532"/>
      <c r="L701" s="532"/>
      <c r="M701" s="532" t="s">
        <v>892</v>
      </c>
      <c r="N701" s="532" t="s">
        <v>892</v>
      </c>
      <c r="O701" s="532"/>
      <c r="P701" s="532"/>
      <c r="Q701" s="532"/>
      <c r="R701" s="532"/>
      <c r="S701" s="575"/>
    </row>
    <row r="702" spans="2:19" x14ac:dyDescent="0.25">
      <c r="B702" s="568"/>
      <c r="C702" s="569"/>
      <c r="D702" s="567"/>
      <c r="E702" s="567"/>
      <c r="F702" s="568"/>
      <c r="G702" s="568"/>
      <c r="H702" s="533"/>
      <c r="I702" s="533"/>
      <c r="J702" s="533"/>
      <c r="K702" s="533"/>
      <c r="L702" s="533"/>
      <c r="M702" s="533"/>
      <c r="N702" s="533"/>
      <c r="O702" s="533"/>
      <c r="P702" s="533"/>
      <c r="Q702" s="533"/>
      <c r="R702" s="533"/>
      <c r="S702" s="576"/>
    </row>
    <row r="703" spans="2:19" x14ac:dyDescent="0.25">
      <c r="B703" s="568"/>
      <c r="C703" s="569"/>
      <c r="D703" s="567"/>
      <c r="E703" s="567"/>
      <c r="F703" s="568"/>
      <c r="G703" s="568"/>
      <c r="H703" s="533"/>
      <c r="I703" s="533"/>
      <c r="J703" s="533"/>
      <c r="K703" s="533"/>
      <c r="L703" s="533"/>
      <c r="M703" s="533"/>
      <c r="N703" s="533"/>
      <c r="O703" s="533"/>
      <c r="P703" s="533"/>
      <c r="Q703" s="533"/>
      <c r="R703" s="533"/>
      <c r="S703" s="576"/>
    </row>
    <row r="704" spans="2:19" x14ac:dyDescent="0.25">
      <c r="B704" s="568"/>
      <c r="C704" s="569"/>
      <c r="D704" s="567"/>
      <c r="E704" s="567"/>
      <c r="F704" s="568"/>
      <c r="G704" s="568"/>
      <c r="H704" s="534"/>
      <c r="I704" s="534"/>
      <c r="J704" s="534"/>
      <c r="K704" s="534"/>
      <c r="L704" s="534"/>
      <c r="M704" s="534"/>
      <c r="N704" s="534"/>
      <c r="O704" s="534"/>
      <c r="P704" s="534"/>
      <c r="Q704" s="534"/>
      <c r="R704" s="534"/>
      <c r="S704" s="577"/>
    </row>
    <row r="705" spans="2:19" x14ac:dyDescent="0.25">
      <c r="B705" s="568">
        <v>14.16</v>
      </c>
      <c r="C705" s="569" t="s">
        <v>819</v>
      </c>
      <c r="D705" s="567" t="s">
        <v>162</v>
      </c>
      <c r="E705" s="567" t="s">
        <v>162</v>
      </c>
      <c r="F705" s="568">
        <v>2015</v>
      </c>
      <c r="G705" s="568">
        <v>2016</v>
      </c>
      <c r="H705" s="532"/>
      <c r="I705" s="532"/>
      <c r="J705" s="532"/>
      <c r="K705" s="532"/>
      <c r="L705" s="532"/>
      <c r="M705" s="532" t="s">
        <v>892</v>
      </c>
      <c r="N705" s="532" t="s">
        <v>892</v>
      </c>
      <c r="O705" s="532"/>
      <c r="P705" s="532"/>
      <c r="Q705" s="532" t="s">
        <v>892</v>
      </c>
      <c r="R705" s="532" t="s">
        <v>892</v>
      </c>
      <c r="S705" s="575"/>
    </row>
    <row r="706" spans="2:19" x14ac:dyDescent="0.25">
      <c r="B706" s="568"/>
      <c r="C706" s="569"/>
      <c r="D706" s="567"/>
      <c r="E706" s="567"/>
      <c r="F706" s="568"/>
      <c r="G706" s="568"/>
      <c r="H706" s="533"/>
      <c r="I706" s="533"/>
      <c r="J706" s="533"/>
      <c r="K706" s="533"/>
      <c r="L706" s="533"/>
      <c r="M706" s="533"/>
      <c r="N706" s="533"/>
      <c r="O706" s="533"/>
      <c r="P706" s="533"/>
      <c r="Q706" s="533"/>
      <c r="R706" s="533"/>
      <c r="S706" s="576"/>
    </row>
    <row r="707" spans="2:19" x14ac:dyDescent="0.25">
      <c r="B707" s="568"/>
      <c r="C707" s="569"/>
      <c r="D707" s="567"/>
      <c r="E707" s="567"/>
      <c r="F707" s="568"/>
      <c r="G707" s="568"/>
      <c r="H707" s="533"/>
      <c r="I707" s="533"/>
      <c r="J707" s="533"/>
      <c r="K707" s="533"/>
      <c r="L707" s="533"/>
      <c r="M707" s="533"/>
      <c r="N707" s="533"/>
      <c r="O707" s="533"/>
      <c r="P707" s="533"/>
      <c r="Q707" s="533"/>
      <c r="R707" s="533"/>
      <c r="S707" s="576"/>
    </row>
    <row r="708" spans="2:19" x14ac:dyDescent="0.25">
      <c r="B708" s="568"/>
      <c r="C708" s="569"/>
      <c r="D708" s="567"/>
      <c r="E708" s="567"/>
      <c r="F708" s="568"/>
      <c r="G708" s="568"/>
      <c r="H708" s="534"/>
      <c r="I708" s="534"/>
      <c r="J708" s="534"/>
      <c r="K708" s="534"/>
      <c r="L708" s="534"/>
      <c r="M708" s="534"/>
      <c r="N708" s="534"/>
      <c r="O708" s="534"/>
      <c r="P708" s="534"/>
      <c r="Q708" s="534"/>
      <c r="R708" s="534"/>
      <c r="S708" s="577"/>
    </row>
    <row r="709" spans="2:19" x14ac:dyDescent="0.25">
      <c r="B709" s="575">
        <v>14.17</v>
      </c>
      <c r="C709" s="578" t="s">
        <v>820</v>
      </c>
      <c r="D709" s="567" t="s">
        <v>162</v>
      </c>
      <c r="E709" s="567" t="s">
        <v>162</v>
      </c>
      <c r="F709" s="575">
        <v>2015</v>
      </c>
      <c r="G709" s="575">
        <v>2015</v>
      </c>
      <c r="H709" s="532"/>
      <c r="I709" s="532"/>
      <c r="J709" s="532"/>
      <c r="K709" s="532"/>
      <c r="L709" s="532"/>
      <c r="M709" s="532" t="s">
        <v>892</v>
      </c>
      <c r="N709" s="532" t="s">
        <v>892</v>
      </c>
      <c r="O709" s="532"/>
      <c r="P709" s="532"/>
      <c r="Q709" s="532"/>
      <c r="R709" s="532"/>
      <c r="S709" s="575"/>
    </row>
    <row r="710" spans="2:19" x14ac:dyDescent="0.25">
      <c r="B710" s="576"/>
      <c r="C710" s="579"/>
      <c r="D710" s="567"/>
      <c r="E710" s="567"/>
      <c r="F710" s="576"/>
      <c r="G710" s="576"/>
      <c r="H710" s="533"/>
      <c r="I710" s="533"/>
      <c r="J710" s="533"/>
      <c r="K710" s="533"/>
      <c r="L710" s="533"/>
      <c r="M710" s="533"/>
      <c r="N710" s="533"/>
      <c r="O710" s="533"/>
      <c r="P710" s="533"/>
      <c r="Q710" s="533"/>
      <c r="R710" s="533"/>
      <c r="S710" s="576"/>
    </row>
    <row r="711" spans="2:19" x14ac:dyDescent="0.25">
      <c r="B711" s="576"/>
      <c r="C711" s="579"/>
      <c r="D711" s="567"/>
      <c r="E711" s="567"/>
      <c r="F711" s="576"/>
      <c r="G711" s="576"/>
      <c r="H711" s="533"/>
      <c r="I711" s="533"/>
      <c r="J711" s="533"/>
      <c r="K711" s="533"/>
      <c r="L711" s="533"/>
      <c r="M711" s="533"/>
      <c r="N711" s="533"/>
      <c r="O711" s="533"/>
      <c r="P711" s="533"/>
      <c r="Q711" s="533"/>
      <c r="R711" s="533"/>
      <c r="S711" s="576"/>
    </row>
    <row r="712" spans="2:19" x14ac:dyDescent="0.25">
      <c r="B712" s="577"/>
      <c r="C712" s="580"/>
      <c r="D712" s="567"/>
      <c r="E712" s="567"/>
      <c r="F712" s="577"/>
      <c r="G712" s="577"/>
      <c r="H712" s="534"/>
      <c r="I712" s="534"/>
      <c r="J712" s="534"/>
      <c r="K712" s="534"/>
      <c r="L712" s="534"/>
      <c r="M712" s="534"/>
      <c r="N712" s="534"/>
      <c r="O712" s="534"/>
      <c r="P712" s="534"/>
      <c r="Q712" s="534"/>
      <c r="R712" s="534"/>
      <c r="S712" s="577"/>
    </row>
    <row r="713" spans="2:19" x14ac:dyDescent="0.25">
      <c r="B713" s="568">
        <v>14.18</v>
      </c>
      <c r="C713" s="569" t="s">
        <v>821</v>
      </c>
      <c r="D713" s="567" t="s">
        <v>162</v>
      </c>
      <c r="E713" s="567" t="s">
        <v>162</v>
      </c>
      <c r="F713" s="568">
        <v>2015</v>
      </c>
      <c r="G713" s="568">
        <v>2016</v>
      </c>
      <c r="H713" s="532"/>
      <c r="I713" s="532"/>
      <c r="J713" s="532"/>
      <c r="K713" s="532"/>
      <c r="L713" s="532"/>
      <c r="M713" s="532" t="s">
        <v>892</v>
      </c>
      <c r="N713" s="532" t="s">
        <v>892</v>
      </c>
      <c r="O713" s="532"/>
      <c r="P713" s="532"/>
      <c r="Q713" s="532" t="s">
        <v>892</v>
      </c>
      <c r="R713" s="532" t="s">
        <v>892</v>
      </c>
      <c r="S713" s="575"/>
    </row>
    <row r="714" spans="2:19" x14ac:dyDescent="0.25">
      <c r="B714" s="568"/>
      <c r="C714" s="569"/>
      <c r="D714" s="567"/>
      <c r="E714" s="567"/>
      <c r="F714" s="568"/>
      <c r="G714" s="568"/>
      <c r="H714" s="533"/>
      <c r="I714" s="533"/>
      <c r="J714" s="533"/>
      <c r="K714" s="533"/>
      <c r="L714" s="533"/>
      <c r="M714" s="533"/>
      <c r="N714" s="533"/>
      <c r="O714" s="533"/>
      <c r="P714" s="533"/>
      <c r="Q714" s="533"/>
      <c r="R714" s="533"/>
      <c r="S714" s="576"/>
    </row>
    <row r="715" spans="2:19" x14ac:dyDescent="0.25">
      <c r="B715" s="568"/>
      <c r="C715" s="569"/>
      <c r="D715" s="567"/>
      <c r="E715" s="567"/>
      <c r="F715" s="568"/>
      <c r="G715" s="568"/>
      <c r="H715" s="533"/>
      <c r="I715" s="533"/>
      <c r="J715" s="533"/>
      <c r="K715" s="533"/>
      <c r="L715" s="533"/>
      <c r="M715" s="533"/>
      <c r="N715" s="533"/>
      <c r="O715" s="533"/>
      <c r="P715" s="533"/>
      <c r="Q715" s="533"/>
      <c r="R715" s="533"/>
      <c r="S715" s="576"/>
    </row>
    <row r="716" spans="2:19" ht="46.5" customHeight="1" x14ac:dyDescent="0.25">
      <c r="B716" s="568"/>
      <c r="C716" s="569"/>
      <c r="D716" s="567"/>
      <c r="E716" s="567"/>
      <c r="F716" s="568"/>
      <c r="G716" s="568"/>
      <c r="H716" s="534"/>
      <c r="I716" s="534"/>
      <c r="J716" s="534"/>
      <c r="K716" s="534"/>
      <c r="L716" s="534"/>
      <c r="M716" s="534"/>
      <c r="N716" s="534"/>
      <c r="O716" s="534"/>
      <c r="P716" s="534"/>
      <c r="Q716" s="534"/>
      <c r="R716" s="534"/>
      <c r="S716" s="577"/>
    </row>
    <row r="717" spans="2:19" x14ac:dyDescent="0.25">
      <c r="B717" s="574">
        <v>14.19</v>
      </c>
      <c r="C717" s="569" t="s">
        <v>822</v>
      </c>
      <c r="D717" s="567" t="s">
        <v>162</v>
      </c>
      <c r="E717" s="567" t="s">
        <v>162</v>
      </c>
      <c r="F717" s="568">
        <v>2016</v>
      </c>
      <c r="G717" s="568">
        <v>2016</v>
      </c>
      <c r="H717" s="532"/>
      <c r="I717" s="532"/>
      <c r="J717" s="532"/>
      <c r="K717" s="532"/>
      <c r="L717" s="532"/>
      <c r="M717" s="532"/>
      <c r="N717" s="532"/>
      <c r="O717" s="532"/>
      <c r="P717" s="532"/>
      <c r="Q717" s="532" t="s">
        <v>892</v>
      </c>
      <c r="R717" s="532" t="s">
        <v>892</v>
      </c>
      <c r="S717" s="575"/>
    </row>
    <row r="718" spans="2:19" x14ac:dyDescent="0.25">
      <c r="B718" s="574"/>
      <c r="C718" s="569"/>
      <c r="D718" s="567"/>
      <c r="E718" s="567"/>
      <c r="F718" s="568"/>
      <c r="G718" s="568"/>
      <c r="H718" s="533"/>
      <c r="I718" s="533"/>
      <c r="J718" s="533"/>
      <c r="K718" s="533"/>
      <c r="L718" s="533"/>
      <c r="M718" s="533"/>
      <c r="N718" s="533"/>
      <c r="O718" s="533"/>
      <c r="P718" s="533"/>
      <c r="Q718" s="533"/>
      <c r="R718" s="533"/>
      <c r="S718" s="576"/>
    </row>
    <row r="719" spans="2:19" x14ac:dyDescent="0.25">
      <c r="B719" s="574"/>
      <c r="C719" s="569"/>
      <c r="D719" s="567"/>
      <c r="E719" s="567"/>
      <c r="F719" s="568"/>
      <c r="G719" s="568"/>
      <c r="H719" s="533"/>
      <c r="I719" s="533"/>
      <c r="J719" s="533"/>
      <c r="K719" s="533"/>
      <c r="L719" s="533"/>
      <c r="M719" s="533"/>
      <c r="N719" s="533"/>
      <c r="O719" s="533"/>
      <c r="P719" s="533"/>
      <c r="Q719" s="533"/>
      <c r="R719" s="533"/>
      <c r="S719" s="576"/>
    </row>
    <row r="720" spans="2:19" x14ac:dyDescent="0.25">
      <c r="B720" s="574"/>
      <c r="C720" s="569"/>
      <c r="D720" s="567"/>
      <c r="E720" s="567"/>
      <c r="F720" s="568"/>
      <c r="G720" s="568"/>
      <c r="H720" s="534"/>
      <c r="I720" s="534"/>
      <c r="J720" s="534"/>
      <c r="K720" s="534"/>
      <c r="L720" s="534"/>
      <c r="M720" s="534"/>
      <c r="N720" s="534"/>
      <c r="O720" s="534"/>
      <c r="P720" s="534"/>
      <c r="Q720" s="534"/>
      <c r="R720" s="534"/>
      <c r="S720" s="577"/>
    </row>
    <row r="721" spans="2:19" x14ac:dyDescent="0.25">
      <c r="B721" s="574">
        <v>14.2</v>
      </c>
      <c r="C721" s="569" t="s">
        <v>823</v>
      </c>
      <c r="D721" s="567" t="s">
        <v>162</v>
      </c>
      <c r="E721" s="567" t="s">
        <v>162</v>
      </c>
      <c r="F721" s="568">
        <v>2016</v>
      </c>
      <c r="G721" s="568">
        <v>2016</v>
      </c>
      <c r="H721" s="532"/>
      <c r="I721" s="532"/>
      <c r="J721" s="532"/>
      <c r="K721" s="532"/>
      <c r="L721" s="532"/>
      <c r="M721" s="532"/>
      <c r="N721" s="532"/>
      <c r="O721" s="532"/>
      <c r="P721" s="532"/>
      <c r="Q721" s="532" t="s">
        <v>892</v>
      </c>
      <c r="R721" s="532" t="s">
        <v>892</v>
      </c>
      <c r="S721" s="575"/>
    </row>
    <row r="722" spans="2:19" x14ac:dyDescent="0.25">
      <c r="B722" s="574"/>
      <c r="C722" s="569"/>
      <c r="D722" s="567"/>
      <c r="E722" s="567"/>
      <c r="F722" s="568"/>
      <c r="G722" s="568"/>
      <c r="H722" s="533"/>
      <c r="I722" s="533"/>
      <c r="J722" s="533"/>
      <c r="K722" s="533"/>
      <c r="L722" s="533"/>
      <c r="M722" s="533"/>
      <c r="N722" s="533"/>
      <c r="O722" s="533"/>
      <c r="P722" s="533"/>
      <c r="Q722" s="533"/>
      <c r="R722" s="533"/>
      <c r="S722" s="576"/>
    </row>
    <row r="723" spans="2:19" x14ac:dyDescent="0.25">
      <c r="B723" s="574"/>
      <c r="C723" s="569"/>
      <c r="D723" s="567"/>
      <c r="E723" s="567"/>
      <c r="F723" s="568"/>
      <c r="G723" s="568"/>
      <c r="H723" s="533"/>
      <c r="I723" s="533"/>
      <c r="J723" s="533"/>
      <c r="K723" s="533"/>
      <c r="L723" s="533"/>
      <c r="M723" s="533"/>
      <c r="N723" s="533"/>
      <c r="O723" s="533"/>
      <c r="P723" s="533"/>
      <c r="Q723" s="533"/>
      <c r="R723" s="533"/>
      <c r="S723" s="576"/>
    </row>
    <row r="724" spans="2:19" x14ac:dyDescent="0.25">
      <c r="B724" s="574"/>
      <c r="C724" s="569"/>
      <c r="D724" s="567"/>
      <c r="E724" s="567"/>
      <c r="F724" s="568"/>
      <c r="G724" s="568"/>
      <c r="H724" s="534"/>
      <c r="I724" s="534"/>
      <c r="J724" s="534"/>
      <c r="K724" s="534"/>
      <c r="L724" s="534"/>
      <c r="M724" s="534"/>
      <c r="N724" s="534"/>
      <c r="O724" s="534"/>
      <c r="P724" s="534"/>
      <c r="Q724" s="534"/>
      <c r="R724" s="534"/>
      <c r="S724" s="577"/>
    </row>
    <row r="725" spans="2:19" x14ac:dyDescent="0.25">
      <c r="B725" s="568">
        <v>14.21</v>
      </c>
      <c r="C725" s="569" t="s">
        <v>824</v>
      </c>
      <c r="D725" s="567" t="s">
        <v>162</v>
      </c>
      <c r="E725" s="567" t="s">
        <v>162</v>
      </c>
      <c r="F725" s="568">
        <v>2016</v>
      </c>
      <c r="G725" s="568">
        <v>2016</v>
      </c>
      <c r="H725" s="532"/>
      <c r="I725" s="532"/>
      <c r="J725" s="532"/>
      <c r="K725" s="532"/>
      <c r="L725" s="532"/>
      <c r="M725" s="532"/>
      <c r="N725" s="532"/>
      <c r="O725" s="532"/>
      <c r="P725" s="532"/>
      <c r="Q725" s="532" t="s">
        <v>892</v>
      </c>
      <c r="R725" s="532" t="s">
        <v>892</v>
      </c>
      <c r="S725" s="575"/>
    </row>
    <row r="726" spans="2:19" x14ac:dyDescent="0.25">
      <c r="B726" s="568"/>
      <c r="C726" s="569"/>
      <c r="D726" s="567"/>
      <c r="E726" s="567"/>
      <c r="F726" s="568"/>
      <c r="G726" s="568"/>
      <c r="H726" s="533"/>
      <c r="I726" s="533"/>
      <c r="J726" s="533"/>
      <c r="K726" s="533"/>
      <c r="L726" s="533"/>
      <c r="M726" s="533"/>
      <c r="N726" s="533"/>
      <c r="O726" s="533"/>
      <c r="P726" s="533"/>
      <c r="Q726" s="533"/>
      <c r="R726" s="533"/>
      <c r="S726" s="576"/>
    </row>
    <row r="727" spans="2:19" x14ac:dyDescent="0.25">
      <c r="B727" s="568"/>
      <c r="C727" s="569"/>
      <c r="D727" s="567"/>
      <c r="E727" s="567"/>
      <c r="F727" s="568"/>
      <c r="G727" s="568"/>
      <c r="H727" s="533"/>
      <c r="I727" s="533"/>
      <c r="J727" s="533"/>
      <c r="K727" s="533"/>
      <c r="L727" s="533"/>
      <c r="M727" s="533"/>
      <c r="N727" s="533"/>
      <c r="O727" s="533"/>
      <c r="P727" s="533"/>
      <c r="Q727" s="533"/>
      <c r="R727" s="533"/>
      <c r="S727" s="576"/>
    </row>
    <row r="728" spans="2:19" ht="36" customHeight="1" x14ac:dyDescent="0.25">
      <c r="B728" s="568"/>
      <c r="C728" s="569"/>
      <c r="D728" s="567"/>
      <c r="E728" s="567"/>
      <c r="F728" s="568"/>
      <c r="G728" s="568"/>
      <c r="H728" s="534"/>
      <c r="I728" s="534"/>
      <c r="J728" s="534"/>
      <c r="K728" s="534"/>
      <c r="L728" s="534"/>
      <c r="M728" s="534"/>
      <c r="N728" s="534"/>
      <c r="O728" s="534"/>
      <c r="P728" s="534"/>
      <c r="Q728" s="534"/>
      <c r="R728" s="534"/>
      <c r="S728" s="577"/>
    </row>
    <row r="729" spans="2:19" x14ac:dyDescent="0.25">
      <c r="B729" s="568">
        <v>14.22</v>
      </c>
      <c r="C729" s="569" t="s">
        <v>825</v>
      </c>
      <c r="D729" s="567" t="s">
        <v>162</v>
      </c>
      <c r="E729" s="567" t="s">
        <v>162</v>
      </c>
      <c r="F729" s="568">
        <v>2016</v>
      </c>
      <c r="G729" s="568">
        <v>2016</v>
      </c>
      <c r="H729" s="532"/>
      <c r="I729" s="532"/>
      <c r="J729" s="532"/>
      <c r="K729" s="532"/>
      <c r="L729" s="532"/>
      <c r="M729" s="532"/>
      <c r="N729" s="532"/>
      <c r="O729" s="532"/>
      <c r="P729" s="532"/>
      <c r="Q729" s="532" t="s">
        <v>892</v>
      </c>
      <c r="R729" s="532" t="s">
        <v>892</v>
      </c>
      <c r="S729" s="575"/>
    </row>
    <row r="730" spans="2:19" x14ac:dyDescent="0.25">
      <c r="B730" s="568"/>
      <c r="C730" s="569"/>
      <c r="D730" s="567"/>
      <c r="E730" s="567"/>
      <c r="F730" s="568"/>
      <c r="G730" s="568"/>
      <c r="H730" s="533"/>
      <c r="I730" s="533"/>
      <c r="J730" s="533"/>
      <c r="K730" s="533"/>
      <c r="L730" s="533"/>
      <c r="M730" s="533"/>
      <c r="N730" s="533"/>
      <c r="O730" s="533"/>
      <c r="P730" s="533"/>
      <c r="Q730" s="533"/>
      <c r="R730" s="533"/>
      <c r="S730" s="576"/>
    </row>
    <row r="731" spans="2:19" x14ac:dyDescent="0.25">
      <c r="B731" s="568"/>
      <c r="C731" s="569"/>
      <c r="D731" s="567"/>
      <c r="E731" s="567"/>
      <c r="F731" s="568"/>
      <c r="G731" s="568"/>
      <c r="H731" s="533"/>
      <c r="I731" s="533"/>
      <c r="J731" s="533"/>
      <c r="K731" s="533"/>
      <c r="L731" s="533"/>
      <c r="M731" s="533"/>
      <c r="N731" s="533"/>
      <c r="O731" s="533"/>
      <c r="P731" s="533"/>
      <c r="Q731" s="533"/>
      <c r="R731" s="533"/>
      <c r="S731" s="576"/>
    </row>
    <row r="732" spans="2:19" x14ac:dyDescent="0.25">
      <c r="B732" s="568"/>
      <c r="C732" s="569"/>
      <c r="D732" s="567"/>
      <c r="E732" s="567"/>
      <c r="F732" s="568"/>
      <c r="G732" s="568"/>
      <c r="H732" s="534"/>
      <c r="I732" s="534"/>
      <c r="J732" s="534"/>
      <c r="K732" s="534"/>
      <c r="L732" s="534"/>
      <c r="M732" s="534"/>
      <c r="N732" s="534"/>
      <c r="O732" s="534"/>
      <c r="P732" s="534"/>
      <c r="Q732" s="534"/>
      <c r="R732" s="534"/>
      <c r="S732" s="577"/>
    </row>
    <row r="733" spans="2:19" x14ac:dyDescent="0.25">
      <c r="B733" s="568">
        <v>14.23</v>
      </c>
      <c r="C733" s="569" t="s">
        <v>826</v>
      </c>
      <c r="D733" s="567" t="s">
        <v>162</v>
      </c>
      <c r="E733" s="567" t="s">
        <v>162</v>
      </c>
      <c r="F733" s="568">
        <v>2016</v>
      </c>
      <c r="G733" s="568">
        <v>2016</v>
      </c>
      <c r="H733" s="532"/>
      <c r="I733" s="532"/>
      <c r="J733" s="532"/>
      <c r="K733" s="532"/>
      <c r="L733" s="532"/>
      <c r="M733" s="532"/>
      <c r="N733" s="532"/>
      <c r="O733" s="532"/>
      <c r="P733" s="532"/>
      <c r="Q733" s="532" t="s">
        <v>892</v>
      </c>
      <c r="R733" s="532" t="s">
        <v>892</v>
      </c>
      <c r="S733" s="575"/>
    </row>
    <row r="734" spans="2:19" x14ac:dyDescent="0.25">
      <c r="B734" s="568"/>
      <c r="C734" s="569"/>
      <c r="D734" s="567"/>
      <c r="E734" s="567"/>
      <c r="F734" s="568"/>
      <c r="G734" s="568"/>
      <c r="H734" s="533"/>
      <c r="I734" s="533"/>
      <c r="J734" s="533"/>
      <c r="K734" s="533"/>
      <c r="L734" s="533"/>
      <c r="M734" s="533"/>
      <c r="N734" s="533"/>
      <c r="O734" s="533"/>
      <c r="P734" s="533"/>
      <c r="Q734" s="533"/>
      <c r="R734" s="533"/>
      <c r="S734" s="576"/>
    </row>
    <row r="735" spans="2:19" x14ac:dyDescent="0.25">
      <c r="B735" s="568"/>
      <c r="C735" s="569"/>
      <c r="D735" s="567"/>
      <c r="E735" s="567"/>
      <c r="F735" s="568"/>
      <c r="G735" s="568"/>
      <c r="H735" s="533"/>
      <c r="I735" s="533"/>
      <c r="J735" s="533"/>
      <c r="K735" s="533"/>
      <c r="L735" s="533"/>
      <c r="M735" s="533"/>
      <c r="N735" s="533"/>
      <c r="O735" s="533"/>
      <c r="P735" s="533"/>
      <c r="Q735" s="533"/>
      <c r="R735" s="533"/>
      <c r="S735" s="576"/>
    </row>
    <row r="736" spans="2:19" ht="26.25" customHeight="1" x14ac:dyDescent="0.25">
      <c r="B736" s="568"/>
      <c r="C736" s="569"/>
      <c r="D736" s="567"/>
      <c r="E736" s="567"/>
      <c r="F736" s="568"/>
      <c r="G736" s="568"/>
      <c r="H736" s="534"/>
      <c r="I736" s="534"/>
      <c r="J736" s="534"/>
      <c r="K736" s="534"/>
      <c r="L736" s="534"/>
      <c r="M736" s="534"/>
      <c r="N736" s="534"/>
      <c r="O736" s="534"/>
      <c r="P736" s="534"/>
      <c r="Q736" s="534"/>
      <c r="R736" s="534"/>
      <c r="S736" s="577"/>
    </row>
    <row r="737" spans="2:19" x14ac:dyDescent="0.25">
      <c r="B737" s="568">
        <v>14.24</v>
      </c>
      <c r="C737" s="569" t="s">
        <v>827</v>
      </c>
      <c r="D737" s="567" t="s">
        <v>162</v>
      </c>
      <c r="E737" s="567" t="s">
        <v>162</v>
      </c>
      <c r="F737" s="568">
        <v>2016</v>
      </c>
      <c r="G737" s="568">
        <v>2016</v>
      </c>
      <c r="H737" s="532"/>
      <c r="I737" s="532"/>
      <c r="J737" s="532"/>
      <c r="K737" s="532"/>
      <c r="L737" s="532"/>
      <c r="M737" s="532"/>
      <c r="N737" s="532"/>
      <c r="O737" s="532"/>
      <c r="P737" s="532"/>
      <c r="Q737" s="532"/>
      <c r="R737" s="532" t="s">
        <v>892</v>
      </c>
      <c r="S737" s="575"/>
    </row>
    <row r="738" spans="2:19" x14ac:dyDescent="0.25">
      <c r="B738" s="568"/>
      <c r="C738" s="569"/>
      <c r="D738" s="567"/>
      <c r="E738" s="567"/>
      <c r="F738" s="568"/>
      <c r="G738" s="568"/>
      <c r="H738" s="533"/>
      <c r="I738" s="533"/>
      <c r="J738" s="533"/>
      <c r="K738" s="533"/>
      <c r="L738" s="533"/>
      <c r="M738" s="533"/>
      <c r="N738" s="533"/>
      <c r="O738" s="533"/>
      <c r="P738" s="533"/>
      <c r="Q738" s="533"/>
      <c r="R738" s="533"/>
      <c r="S738" s="576"/>
    </row>
    <row r="739" spans="2:19" x14ac:dyDescent="0.25">
      <c r="B739" s="568"/>
      <c r="C739" s="569"/>
      <c r="D739" s="567"/>
      <c r="E739" s="567"/>
      <c r="F739" s="568"/>
      <c r="G739" s="568"/>
      <c r="H739" s="533"/>
      <c r="I739" s="533"/>
      <c r="J739" s="533"/>
      <c r="K739" s="533"/>
      <c r="L739" s="533"/>
      <c r="M739" s="533"/>
      <c r="N739" s="533"/>
      <c r="O739" s="533"/>
      <c r="P739" s="533"/>
      <c r="Q739" s="533"/>
      <c r="R739" s="533"/>
      <c r="S739" s="576"/>
    </row>
    <row r="740" spans="2:19" ht="51" customHeight="1" x14ac:dyDescent="0.25">
      <c r="B740" s="568"/>
      <c r="C740" s="569"/>
      <c r="D740" s="567"/>
      <c r="E740" s="567"/>
      <c r="F740" s="568"/>
      <c r="G740" s="568"/>
      <c r="H740" s="534"/>
      <c r="I740" s="534"/>
      <c r="J740" s="534"/>
      <c r="K740" s="534"/>
      <c r="L740" s="534"/>
      <c r="M740" s="534"/>
      <c r="N740" s="534"/>
      <c r="O740" s="534"/>
      <c r="P740" s="534"/>
      <c r="Q740" s="534"/>
      <c r="R740" s="534"/>
      <c r="S740" s="577"/>
    </row>
    <row r="741" spans="2:19" x14ac:dyDescent="0.25">
      <c r="B741" s="575">
        <v>14.25</v>
      </c>
      <c r="C741" s="578" t="s">
        <v>828</v>
      </c>
      <c r="D741" s="567" t="s">
        <v>162</v>
      </c>
      <c r="E741" s="567" t="s">
        <v>162</v>
      </c>
      <c r="F741" s="575">
        <v>2017</v>
      </c>
      <c r="G741" s="575">
        <v>2017</v>
      </c>
      <c r="H741" s="532"/>
      <c r="I741" s="532"/>
      <c r="J741" s="532"/>
      <c r="K741" s="532"/>
      <c r="L741" s="532"/>
      <c r="M741" s="532"/>
      <c r="N741" s="532"/>
      <c r="O741" s="532"/>
      <c r="P741" s="532"/>
      <c r="Q741" s="532"/>
      <c r="R741" s="532"/>
      <c r="S741" s="575"/>
    </row>
    <row r="742" spans="2:19" x14ac:dyDescent="0.25">
      <c r="B742" s="576"/>
      <c r="C742" s="579"/>
      <c r="D742" s="567"/>
      <c r="E742" s="567"/>
      <c r="F742" s="576"/>
      <c r="G742" s="576"/>
      <c r="H742" s="533"/>
      <c r="I742" s="533"/>
      <c r="J742" s="533"/>
      <c r="K742" s="533"/>
      <c r="L742" s="533"/>
      <c r="M742" s="533"/>
      <c r="N742" s="533"/>
      <c r="O742" s="533"/>
      <c r="P742" s="533"/>
      <c r="Q742" s="533"/>
      <c r="R742" s="533"/>
      <c r="S742" s="576"/>
    </row>
    <row r="743" spans="2:19" x14ac:dyDescent="0.25">
      <c r="B743" s="576"/>
      <c r="C743" s="579"/>
      <c r="D743" s="567"/>
      <c r="E743" s="567"/>
      <c r="F743" s="576"/>
      <c r="G743" s="576"/>
      <c r="H743" s="533"/>
      <c r="I743" s="533"/>
      <c r="J743" s="533"/>
      <c r="K743" s="533"/>
      <c r="L743" s="533"/>
      <c r="M743" s="533"/>
      <c r="N743" s="533"/>
      <c r="O743" s="533"/>
      <c r="P743" s="533"/>
      <c r="Q743" s="533"/>
      <c r="R743" s="533"/>
      <c r="S743" s="576"/>
    </row>
    <row r="744" spans="2:19" x14ac:dyDescent="0.25">
      <c r="B744" s="577"/>
      <c r="C744" s="580"/>
      <c r="D744" s="567"/>
      <c r="E744" s="567"/>
      <c r="F744" s="577"/>
      <c r="G744" s="577"/>
      <c r="H744" s="534"/>
      <c r="I744" s="534"/>
      <c r="J744" s="534"/>
      <c r="K744" s="534"/>
      <c r="L744" s="534"/>
      <c r="M744" s="534"/>
      <c r="N744" s="534"/>
      <c r="O744" s="534"/>
      <c r="P744" s="534"/>
      <c r="Q744" s="534"/>
      <c r="R744" s="534"/>
      <c r="S744" s="577"/>
    </row>
    <row r="745" spans="2:19" x14ac:dyDescent="0.25">
      <c r="B745" s="575">
        <v>14.26</v>
      </c>
      <c r="C745" s="578" t="s">
        <v>829</v>
      </c>
      <c r="D745" s="567" t="s">
        <v>162</v>
      </c>
      <c r="E745" s="567" t="s">
        <v>162</v>
      </c>
      <c r="F745" s="575">
        <v>2017</v>
      </c>
      <c r="G745" s="575">
        <v>2017</v>
      </c>
      <c r="H745" s="532"/>
      <c r="I745" s="532"/>
      <c r="J745" s="532"/>
      <c r="K745" s="532"/>
      <c r="L745" s="532"/>
      <c r="M745" s="532"/>
      <c r="N745" s="532"/>
      <c r="O745" s="532"/>
      <c r="P745" s="532"/>
      <c r="Q745" s="532"/>
      <c r="R745" s="532"/>
      <c r="S745" s="575"/>
    </row>
    <row r="746" spans="2:19" x14ac:dyDescent="0.25">
      <c r="B746" s="576"/>
      <c r="C746" s="579"/>
      <c r="D746" s="567"/>
      <c r="E746" s="567"/>
      <c r="F746" s="576"/>
      <c r="G746" s="576"/>
      <c r="H746" s="533"/>
      <c r="I746" s="533"/>
      <c r="J746" s="533"/>
      <c r="K746" s="533"/>
      <c r="L746" s="533"/>
      <c r="M746" s="533"/>
      <c r="N746" s="533"/>
      <c r="O746" s="533"/>
      <c r="P746" s="533"/>
      <c r="Q746" s="533"/>
      <c r="R746" s="533"/>
      <c r="S746" s="576"/>
    </row>
    <row r="747" spans="2:19" x14ac:dyDescent="0.25">
      <c r="B747" s="576"/>
      <c r="C747" s="579"/>
      <c r="D747" s="567"/>
      <c r="E747" s="567"/>
      <c r="F747" s="576"/>
      <c r="G747" s="576"/>
      <c r="H747" s="533"/>
      <c r="I747" s="533"/>
      <c r="J747" s="533"/>
      <c r="K747" s="533"/>
      <c r="L747" s="533"/>
      <c r="M747" s="533"/>
      <c r="N747" s="533"/>
      <c r="O747" s="533"/>
      <c r="P747" s="533"/>
      <c r="Q747" s="533"/>
      <c r="R747" s="533"/>
      <c r="S747" s="576"/>
    </row>
    <row r="748" spans="2:19" x14ac:dyDescent="0.25">
      <c r="B748" s="577"/>
      <c r="C748" s="580"/>
      <c r="D748" s="567"/>
      <c r="E748" s="567"/>
      <c r="F748" s="577"/>
      <c r="G748" s="577"/>
      <c r="H748" s="534"/>
      <c r="I748" s="534"/>
      <c r="J748" s="534"/>
      <c r="K748" s="534"/>
      <c r="L748" s="534"/>
      <c r="M748" s="534"/>
      <c r="N748" s="534"/>
      <c r="O748" s="534"/>
      <c r="P748" s="534"/>
      <c r="Q748" s="534"/>
      <c r="R748" s="534"/>
      <c r="S748" s="577"/>
    </row>
    <row r="749" spans="2:19" x14ac:dyDescent="0.25">
      <c r="B749" s="575">
        <v>14.27</v>
      </c>
      <c r="C749" s="578" t="s">
        <v>830</v>
      </c>
      <c r="D749" s="567" t="s">
        <v>162</v>
      </c>
      <c r="E749" s="567" t="s">
        <v>162</v>
      </c>
      <c r="F749" s="575">
        <v>2017</v>
      </c>
      <c r="G749" s="575">
        <v>2017</v>
      </c>
      <c r="H749" s="532"/>
      <c r="I749" s="532"/>
      <c r="J749" s="532"/>
      <c r="K749" s="532"/>
      <c r="L749" s="532"/>
      <c r="M749" s="532"/>
      <c r="N749" s="532"/>
      <c r="O749" s="532"/>
      <c r="P749" s="532"/>
      <c r="Q749" s="532"/>
      <c r="R749" s="532"/>
      <c r="S749" s="575"/>
    </row>
    <row r="750" spans="2:19" x14ac:dyDescent="0.25">
      <c r="B750" s="576"/>
      <c r="C750" s="579"/>
      <c r="D750" s="567"/>
      <c r="E750" s="567"/>
      <c r="F750" s="576"/>
      <c r="G750" s="576"/>
      <c r="H750" s="533"/>
      <c r="I750" s="533"/>
      <c r="J750" s="533"/>
      <c r="K750" s="533"/>
      <c r="L750" s="533"/>
      <c r="M750" s="533"/>
      <c r="N750" s="533"/>
      <c r="O750" s="533"/>
      <c r="P750" s="533"/>
      <c r="Q750" s="533"/>
      <c r="R750" s="533"/>
      <c r="S750" s="576"/>
    </row>
    <row r="751" spans="2:19" x14ac:dyDescent="0.25">
      <c r="B751" s="576"/>
      <c r="C751" s="579"/>
      <c r="D751" s="567"/>
      <c r="E751" s="567"/>
      <c r="F751" s="576"/>
      <c r="G751" s="576"/>
      <c r="H751" s="533"/>
      <c r="I751" s="533"/>
      <c r="J751" s="533"/>
      <c r="K751" s="533"/>
      <c r="L751" s="533"/>
      <c r="M751" s="533"/>
      <c r="N751" s="533"/>
      <c r="O751" s="533"/>
      <c r="P751" s="533"/>
      <c r="Q751" s="533"/>
      <c r="R751" s="533"/>
      <c r="S751" s="576"/>
    </row>
    <row r="752" spans="2:19" ht="43.5" customHeight="1" x14ac:dyDescent="0.25">
      <c r="B752" s="577"/>
      <c r="C752" s="580"/>
      <c r="D752" s="567"/>
      <c r="E752" s="567"/>
      <c r="F752" s="577"/>
      <c r="G752" s="577"/>
      <c r="H752" s="534"/>
      <c r="I752" s="534"/>
      <c r="J752" s="534"/>
      <c r="K752" s="534"/>
      <c r="L752" s="534"/>
      <c r="M752" s="534"/>
      <c r="N752" s="534"/>
      <c r="O752" s="534"/>
      <c r="P752" s="534"/>
      <c r="Q752" s="534"/>
      <c r="R752" s="534"/>
      <c r="S752" s="577"/>
    </row>
    <row r="753" spans="2:19" x14ac:dyDescent="0.25">
      <c r="B753" s="575">
        <v>14.28</v>
      </c>
      <c r="C753" s="578" t="s">
        <v>831</v>
      </c>
      <c r="D753" s="567" t="s">
        <v>162</v>
      </c>
      <c r="E753" s="567" t="s">
        <v>162</v>
      </c>
      <c r="F753" s="575">
        <v>2017</v>
      </c>
      <c r="G753" s="575">
        <v>2017</v>
      </c>
      <c r="H753" s="532"/>
      <c r="I753" s="532"/>
      <c r="J753" s="532"/>
      <c r="K753" s="532"/>
      <c r="L753" s="532"/>
      <c r="M753" s="532"/>
      <c r="N753" s="532"/>
      <c r="O753" s="532"/>
      <c r="P753" s="532"/>
      <c r="Q753" s="532"/>
      <c r="R753" s="532"/>
      <c r="S753" s="575"/>
    </row>
    <row r="754" spans="2:19" x14ac:dyDescent="0.25">
      <c r="B754" s="576"/>
      <c r="C754" s="579"/>
      <c r="D754" s="567"/>
      <c r="E754" s="567"/>
      <c r="F754" s="576"/>
      <c r="G754" s="576"/>
      <c r="H754" s="533"/>
      <c r="I754" s="533"/>
      <c r="J754" s="533"/>
      <c r="K754" s="533"/>
      <c r="L754" s="533"/>
      <c r="M754" s="533"/>
      <c r="N754" s="533"/>
      <c r="O754" s="533"/>
      <c r="P754" s="533"/>
      <c r="Q754" s="533"/>
      <c r="R754" s="533"/>
      <c r="S754" s="576"/>
    </row>
    <row r="755" spans="2:19" x14ac:dyDescent="0.25">
      <c r="B755" s="576"/>
      <c r="C755" s="579"/>
      <c r="D755" s="567"/>
      <c r="E755" s="567"/>
      <c r="F755" s="576"/>
      <c r="G755" s="576"/>
      <c r="H755" s="533"/>
      <c r="I755" s="533"/>
      <c r="J755" s="533"/>
      <c r="K755" s="533"/>
      <c r="L755" s="533"/>
      <c r="M755" s="533"/>
      <c r="N755" s="533"/>
      <c r="O755" s="533"/>
      <c r="P755" s="533"/>
      <c r="Q755" s="533"/>
      <c r="R755" s="533"/>
      <c r="S755" s="576"/>
    </row>
    <row r="756" spans="2:19" ht="38.25" customHeight="1" x14ac:dyDescent="0.25">
      <c r="B756" s="577"/>
      <c r="C756" s="580"/>
      <c r="D756" s="567"/>
      <c r="E756" s="567"/>
      <c r="F756" s="577"/>
      <c r="G756" s="577"/>
      <c r="H756" s="534"/>
      <c r="I756" s="534"/>
      <c r="J756" s="534"/>
      <c r="K756" s="534"/>
      <c r="L756" s="534"/>
      <c r="M756" s="534"/>
      <c r="N756" s="534"/>
      <c r="O756" s="534"/>
      <c r="P756" s="534"/>
      <c r="Q756" s="534"/>
      <c r="R756" s="534"/>
      <c r="S756" s="577"/>
    </row>
    <row r="757" spans="2:19" x14ac:dyDescent="0.25">
      <c r="B757" s="611">
        <v>14.29</v>
      </c>
      <c r="C757" s="578" t="s">
        <v>832</v>
      </c>
      <c r="D757" s="567" t="s">
        <v>162</v>
      </c>
      <c r="E757" s="567" t="s">
        <v>162</v>
      </c>
      <c r="F757" s="575">
        <v>2017</v>
      </c>
      <c r="G757" s="575">
        <v>2017</v>
      </c>
      <c r="H757" s="532"/>
      <c r="I757" s="532"/>
      <c r="J757" s="532"/>
      <c r="K757" s="532"/>
      <c r="L757" s="532"/>
      <c r="M757" s="532"/>
      <c r="N757" s="532"/>
      <c r="O757" s="532"/>
      <c r="P757" s="532"/>
      <c r="Q757" s="532"/>
      <c r="R757" s="532"/>
      <c r="S757" s="575"/>
    </row>
    <row r="758" spans="2:19" x14ac:dyDescent="0.25">
      <c r="B758" s="612"/>
      <c r="C758" s="579"/>
      <c r="D758" s="567"/>
      <c r="E758" s="567"/>
      <c r="F758" s="576"/>
      <c r="G758" s="576"/>
      <c r="H758" s="533"/>
      <c r="I758" s="533"/>
      <c r="J758" s="533"/>
      <c r="K758" s="533"/>
      <c r="L758" s="533"/>
      <c r="M758" s="533"/>
      <c r="N758" s="533"/>
      <c r="O758" s="533"/>
      <c r="P758" s="533"/>
      <c r="Q758" s="533"/>
      <c r="R758" s="533"/>
      <c r="S758" s="576"/>
    </row>
    <row r="759" spans="2:19" x14ac:dyDescent="0.25">
      <c r="B759" s="612"/>
      <c r="C759" s="579"/>
      <c r="D759" s="567"/>
      <c r="E759" s="567"/>
      <c r="F759" s="576"/>
      <c r="G759" s="576"/>
      <c r="H759" s="533"/>
      <c r="I759" s="533"/>
      <c r="J759" s="533"/>
      <c r="K759" s="533"/>
      <c r="L759" s="533"/>
      <c r="M759" s="533"/>
      <c r="N759" s="533"/>
      <c r="O759" s="533"/>
      <c r="P759" s="533"/>
      <c r="Q759" s="533"/>
      <c r="R759" s="533"/>
      <c r="S759" s="576"/>
    </row>
    <row r="760" spans="2:19" x14ac:dyDescent="0.25">
      <c r="B760" s="613"/>
      <c r="C760" s="580"/>
      <c r="D760" s="567"/>
      <c r="E760" s="567"/>
      <c r="F760" s="577"/>
      <c r="G760" s="577"/>
      <c r="H760" s="534"/>
      <c r="I760" s="534"/>
      <c r="J760" s="534"/>
      <c r="K760" s="534"/>
      <c r="L760" s="534"/>
      <c r="M760" s="534"/>
      <c r="N760" s="534"/>
      <c r="O760" s="534"/>
      <c r="P760" s="534"/>
      <c r="Q760" s="534"/>
      <c r="R760" s="534"/>
      <c r="S760" s="577"/>
    </row>
    <row r="761" spans="2:19" x14ac:dyDescent="0.25">
      <c r="B761" s="575">
        <v>14.3</v>
      </c>
      <c r="C761" s="578" t="s">
        <v>833</v>
      </c>
      <c r="D761" s="567" t="s">
        <v>162</v>
      </c>
      <c r="E761" s="567" t="s">
        <v>162</v>
      </c>
      <c r="F761" s="575">
        <v>2018</v>
      </c>
      <c r="G761" s="575">
        <v>2018</v>
      </c>
      <c r="H761" s="532"/>
      <c r="I761" s="532"/>
      <c r="J761" s="532"/>
      <c r="K761" s="532"/>
      <c r="L761" s="532"/>
      <c r="M761" s="532"/>
      <c r="N761" s="532"/>
      <c r="O761" s="532"/>
      <c r="P761" s="532"/>
      <c r="Q761" s="532"/>
      <c r="R761" s="532"/>
      <c r="S761" s="575"/>
    </row>
    <row r="762" spans="2:19" x14ac:dyDescent="0.25">
      <c r="B762" s="576"/>
      <c r="C762" s="579"/>
      <c r="D762" s="567"/>
      <c r="E762" s="567"/>
      <c r="F762" s="576"/>
      <c r="G762" s="576"/>
      <c r="H762" s="533"/>
      <c r="I762" s="533"/>
      <c r="J762" s="533"/>
      <c r="K762" s="533"/>
      <c r="L762" s="533"/>
      <c r="M762" s="533"/>
      <c r="N762" s="533"/>
      <c r="O762" s="533"/>
      <c r="P762" s="533"/>
      <c r="Q762" s="533"/>
      <c r="R762" s="533"/>
      <c r="S762" s="576"/>
    </row>
    <row r="763" spans="2:19" x14ac:dyDescent="0.25">
      <c r="B763" s="576"/>
      <c r="C763" s="579"/>
      <c r="D763" s="567"/>
      <c r="E763" s="567"/>
      <c r="F763" s="576"/>
      <c r="G763" s="576"/>
      <c r="H763" s="533"/>
      <c r="I763" s="533"/>
      <c r="J763" s="533"/>
      <c r="K763" s="533"/>
      <c r="L763" s="533"/>
      <c r="M763" s="533"/>
      <c r="N763" s="533"/>
      <c r="O763" s="533"/>
      <c r="P763" s="533"/>
      <c r="Q763" s="533"/>
      <c r="R763" s="533"/>
      <c r="S763" s="576"/>
    </row>
    <row r="764" spans="2:19" x14ac:dyDescent="0.25">
      <c r="B764" s="577"/>
      <c r="C764" s="580"/>
      <c r="D764" s="567"/>
      <c r="E764" s="567"/>
      <c r="F764" s="577"/>
      <c r="G764" s="577"/>
      <c r="H764" s="534"/>
      <c r="I764" s="534"/>
      <c r="J764" s="534"/>
      <c r="K764" s="534"/>
      <c r="L764" s="534"/>
      <c r="M764" s="534"/>
      <c r="N764" s="534"/>
      <c r="O764" s="534"/>
      <c r="P764" s="534"/>
      <c r="Q764" s="534"/>
      <c r="R764" s="534"/>
      <c r="S764" s="577"/>
    </row>
    <row r="765" spans="2:19" x14ac:dyDescent="0.25">
      <c r="B765" s="575">
        <v>14.31</v>
      </c>
      <c r="C765" s="578" t="s">
        <v>834</v>
      </c>
      <c r="D765" s="567" t="s">
        <v>162</v>
      </c>
      <c r="E765" s="567" t="s">
        <v>162</v>
      </c>
      <c r="F765" s="575">
        <v>2018</v>
      </c>
      <c r="G765" s="575">
        <v>2018</v>
      </c>
      <c r="H765" s="532"/>
      <c r="I765" s="532"/>
      <c r="J765" s="532"/>
      <c r="K765" s="532"/>
      <c r="L765" s="532"/>
      <c r="M765" s="532"/>
      <c r="N765" s="532"/>
      <c r="O765" s="532"/>
      <c r="P765" s="532"/>
      <c r="Q765" s="532"/>
      <c r="R765" s="532"/>
      <c r="S765" s="575"/>
    </row>
    <row r="766" spans="2:19" x14ac:dyDescent="0.25">
      <c r="B766" s="576"/>
      <c r="C766" s="579"/>
      <c r="D766" s="567"/>
      <c r="E766" s="567"/>
      <c r="F766" s="576"/>
      <c r="G766" s="576"/>
      <c r="H766" s="533"/>
      <c r="I766" s="533"/>
      <c r="J766" s="533"/>
      <c r="K766" s="533"/>
      <c r="L766" s="533"/>
      <c r="M766" s="533"/>
      <c r="N766" s="533"/>
      <c r="O766" s="533"/>
      <c r="P766" s="533"/>
      <c r="Q766" s="533"/>
      <c r="R766" s="533"/>
      <c r="S766" s="576"/>
    </row>
    <row r="767" spans="2:19" x14ac:dyDescent="0.25">
      <c r="B767" s="576"/>
      <c r="C767" s="579"/>
      <c r="D767" s="567"/>
      <c r="E767" s="567"/>
      <c r="F767" s="576"/>
      <c r="G767" s="576"/>
      <c r="H767" s="533"/>
      <c r="I767" s="533"/>
      <c r="J767" s="533"/>
      <c r="K767" s="533"/>
      <c r="L767" s="533"/>
      <c r="M767" s="533"/>
      <c r="N767" s="533"/>
      <c r="O767" s="533"/>
      <c r="P767" s="533"/>
      <c r="Q767" s="533"/>
      <c r="R767" s="533"/>
      <c r="S767" s="576"/>
    </row>
    <row r="768" spans="2:19" x14ac:dyDescent="0.25">
      <c r="B768" s="577"/>
      <c r="C768" s="580"/>
      <c r="D768" s="567"/>
      <c r="E768" s="567"/>
      <c r="F768" s="577"/>
      <c r="G768" s="577"/>
      <c r="H768" s="534"/>
      <c r="I768" s="534"/>
      <c r="J768" s="534"/>
      <c r="K768" s="534"/>
      <c r="L768" s="534"/>
      <c r="M768" s="534"/>
      <c r="N768" s="534"/>
      <c r="O768" s="534"/>
      <c r="P768" s="534"/>
      <c r="Q768" s="534"/>
      <c r="R768" s="534"/>
      <c r="S768" s="577"/>
    </row>
    <row r="769" spans="2:19" x14ac:dyDescent="0.25">
      <c r="B769" s="575">
        <v>14.32</v>
      </c>
      <c r="C769" s="578" t="s">
        <v>835</v>
      </c>
      <c r="D769" s="567" t="s">
        <v>162</v>
      </c>
      <c r="E769" s="567" t="s">
        <v>162</v>
      </c>
      <c r="F769" s="575">
        <v>2018</v>
      </c>
      <c r="G769" s="575">
        <v>2018</v>
      </c>
      <c r="H769" s="532"/>
      <c r="I769" s="532"/>
      <c r="J769" s="532"/>
      <c r="K769" s="532"/>
      <c r="L769" s="532"/>
      <c r="M769" s="532"/>
      <c r="N769" s="532"/>
      <c r="O769" s="532"/>
      <c r="P769" s="532"/>
      <c r="Q769" s="532"/>
      <c r="R769" s="532"/>
      <c r="S769" s="575"/>
    </row>
    <row r="770" spans="2:19" x14ac:dyDescent="0.25">
      <c r="B770" s="576"/>
      <c r="C770" s="579"/>
      <c r="D770" s="567"/>
      <c r="E770" s="567"/>
      <c r="F770" s="576"/>
      <c r="G770" s="576"/>
      <c r="H770" s="533"/>
      <c r="I770" s="533"/>
      <c r="J770" s="533"/>
      <c r="K770" s="533"/>
      <c r="L770" s="533"/>
      <c r="M770" s="533"/>
      <c r="N770" s="533"/>
      <c r="O770" s="533"/>
      <c r="P770" s="533"/>
      <c r="Q770" s="533"/>
      <c r="R770" s="533"/>
      <c r="S770" s="576"/>
    </row>
    <row r="771" spans="2:19" x14ac:dyDescent="0.25">
      <c r="B771" s="576"/>
      <c r="C771" s="579"/>
      <c r="D771" s="567"/>
      <c r="E771" s="567"/>
      <c r="F771" s="576"/>
      <c r="G771" s="576"/>
      <c r="H771" s="533"/>
      <c r="I771" s="533"/>
      <c r="J771" s="533"/>
      <c r="K771" s="533"/>
      <c r="L771" s="533"/>
      <c r="M771" s="533"/>
      <c r="N771" s="533"/>
      <c r="O771" s="533"/>
      <c r="P771" s="533"/>
      <c r="Q771" s="533"/>
      <c r="R771" s="533"/>
      <c r="S771" s="576"/>
    </row>
    <row r="772" spans="2:19" x14ac:dyDescent="0.25">
      <c r="B772" s="577"/>
      <c r="C772" s="580"/>
      <c r="D772" s="567"/>
      <c r="E772" s="567"/>
      <c r="F772" s="577"/>
      <c r="G772" s="577"/>
      <c r="H772" s="534"/>
      <c r="I772" s="534"/>
      <c r="J772" s="534"/>
      <c r="K772" s="534"/>
      <c r="L772" s="534"/>
      <c r="M772" s="534"/>
      <c r="N772" s="534"/>
      <c r="O772" s="534"/>
      <c r="P772" s="534"/>
      <c r="Q772" s="534"/>
      <c r="R772" s="534"/>
      <c r="S772" s="577"/>
    </row>
    <row r="773" spans="2:19" x14ac:dyDescent="0.25">
      <c r="B773" s="575">
        <v>14.33</v>
      </c>
      <c r="C773" s="578" t="s">
        <v>836</v>
      </c>
      <c r="D773" s="567" t="s">
        <v>162</v>
      </c>
      <c r="E773" s="567" t="s">
        <v>162</v>
      </c>
      <c r="F773" s="575">
        <v>2018</v>
      </c>
      <c r="G773" s="575">
        <v>2018</v>
      </c>
      <c r="H773" s="532"/>
      <c r="I773" s="532"/>
      <c r="J773" s="532"/>
      <c r="K773" s="532"/>
      <c r="L773" s="532"/>
      <c r="M773" s="532"/>
      <c r="N773" s="532"/>
      <c r="O773" s="532"/>
      <c r="P773" s="532"/>
      <c r="Q773" s="532"/>
      <c r="R773" s="532"/>
      <c r="S773" s="575"/>
    </row>
    <row r="774" spans="2:19" x14ac:dyDescent="0.25">
      <c r="B774" s="576"/>
      <c r="C774" s="579"/>
      <c r="D774" s="567"/>
      <c r="E774" s="567"/>
      <c r="F774" s="576"/>
      <c r="G774" s="576"/>
      <c r="H774" s="533"/>
      <c r="I774" s="533"/>
      <c r="J774" s="533"/>
      <c r="K774" s="533"/>
      <c r="L774" s="533"/>
      <c r="M774" s="533"/>
      <c r="N774" s="533"/>
      <c r="O774" s="533"/>
      <c r="P774" s="533"/>
      <c r="Q774" s="533"/>
      <c r="R774" s="533"/>
      <c r="S774" s="576"/>
    </row>
    <row r="775" spans="2:19" x14ac:dyDescent="0.25">
      <c r="B775" s="576"/>
      <c r="C775" s="579"/>
      <c r="D775" s="567"/>
      <c r="E775" s="567"/>
      <c r="F775" s="576"/>
      <c r="G775" s="576"/>
      <c r="H775" s="533"/>
      <c r="I775" s="533"/>
      <c r="J775" s="533"/>
      <c r="K775" s="533"/>
      <c r="L775" s="533"/>
      <c r="M775" s="533"/>
      <c r="N775" s="533"/>
      <c r="O775" s="533"/>
      <c r="P775" s="533"/>
      <c r="Q775" s="533"/>
      <c r="R775" s="533"/>
      <c r="S775" s="576"/>
    </row>
    <row r="776" spans="2:19" x14ac:dyDescent="0.25">
      <c r="B776" s="577"/>
      <c r="C776" s="580"/>
      <c r="D776" s="567"/>
      <c r="E776" s="567"/>
      <c r="F776" s="577"/>
      <c r="G776" s="577"/>
      <c r="H776" s="534"/>
      <c r="I776" s="534"/>
      <c r="J776" s="534"/>
      <c r="K776" s="534"/>
      <c r="L776" s="534"/>
      <c r="M776" s="534"/>
      <c r="N776" s="534"/>
      <c r="O776" s="534"/>
      <c r="P776" s="534"/>
      <c r="Q776" s="534"/>
      <c r="R776" s="534"/>
      <c r="S776" s="577"/>
    </row>
    <row r="777" spans="2:19" x14ac:dyDescent="0.25">
      <c r="B777" s="575">
        <v>14.34</v>
      </c>
      <c r="C777" s="578" t="s">
        <v>837</v>
      </c>
      <c r="D777" s="567" t="s">
        <v>162</v>
      </c>
      <c r="E777" s="567" t="s">
        <v>162</v>
      </c>
      <c r="F777" s="575">
        <v>2018</v>
      </c>
      <c r="G777" s="575">
        <v>2018</v>
      </c>
      <c r="H777" s="532"/>
      <c r="I777" s="532"/>
      <c r="J777" s="532"/>
      <c r="K777" s="532"/>
      <c r="L777" s="532"/>
      <c r="M777" s="532"/>
      <c r="N777" s="532"/>
      <c r="O777" s="532"/>
      <c r="P777" s="532"/>
      <c r="Q777" s="532"/>
      <c r="R777" s="532"/>
      <c r="S777" s="575"/>
    </row>
    <row r="778" spans="2:19" x14ac:dyDescent="0.25">
      <c r="B778" s="576"/>
      <c r="C778" s="579"/>
      <c r="D778" s="567"/>
      <c r="E778" s="567"/>
      <c r="F778" s="576"/>
      <c r="G778" s="576"/>
      <c r="H778" s="533"/>
      <c r="I778" s="533"/>
      <c r="J778" s="533"/>
      <c r="K778" s="533"/>
      <c r="L778" s="533"/>
      <c r="M778" s="533"/>
      <c r="N778" s="533"/>
      <c r="O778" s="533"/>
      <c r="P778" s="533"/>
      <c r="Q778" s="533"/>
      <c r="R778" s="533"/>
      <c r="S778" s="576"/>
    </row>
    <row r="779" spans="2:19" x14ac:dyDescent="0.25">
      <c r="B779" s="576"/>
      <c r="C779" s="579"/>
      <c r="D779" s="567"/>
      <c r="E779" s="567"/>
      <c r="F779" s="576"/>
      <c r="G779" s="576"/>
      <c r="H779" s="533"/>
      <c r="I779" s="533"/>
      <c r="J779" s="533"/>
      <c r="K779" s="533"/>
      <c r="L779" s="533"/>
      <c r="M779" s="533"/>
      <c r="N779" s="533"/>
      <c r="O779" s="533"/>
      <c r="P779" s="533"/>
      <c r="Q779" s="533"/>
      <c r="R779" s="533"/>
      <c r="S779" s="576"/>
    </row>
    <row r="780" spans="2:19" ht="23.25" customHeight="1" x14ac:dyDescent="0.25">
      <c r="B780" s="577"/>
      <c r="C780" s="580"/>
      <c r="D780" s="567"/>
      <c r="E780" s="567"/>
      <c r="F780" s="577"/>
      <c r="G780" s="577"/>
      <c r="H780" s="534"/>
      <c r="I780" s="534"/>
      <c r="J780" s="534"/>
      <c r="K780" s="534"/>
      <c r="L780" s="534"/>
      <c r="M780" s="534"/>
      <c r="N780" s="534"/>
      <c r="O780" s="534"/>
      <c r="P780" s="534"/>
      <c r="Q780" s="534"/>
      <c r="R780" s="534"/>
      <c r="S780" s="577"/>
    </row>
    <row r="781" spans="2:19" x14ac:dyDescent="0.25">
      <c r="B781" s="575">
        <v>14.35</v>
      </c>
      <c r="C781" s="578" t="s">
        <v>838</v>
      </c>
      <c r="D781" s="567" t="s">
        <v>162</v>
      </c>
      <c r="E781" s="567" t="s">
        <v>162</v>
      </c>
      <c r="F781" s="575">
        <v>2018</v>
      </c>
      <c r="G781" s="575">
        <v>2018</v>
      </c>
      <c r="H781" s="532"/>
      <c r="I781" s="532"/>
      <c r="J781" s="532"/>
      <c r="K781" s="532"/>
      <c r="L781" s="532"/>
      <c r="M781" s="532"/>
      <c r="N781" s="532"/>
      <c r="O781" s="532"/>
      <c r="P781" s="532"/>
      <c r="Q781" s="532"/>
      <c r="R781" s="532"/>
      <c r="S781" s="575"/>
    </row>
    <row r="782" spans="2:19" x14ac:dyDescent="0.25">
      <c r="B782" s="576"/>
      <c r="C782" s="579"/>
      <c r="D782" s="567"/>
      <c r="E782" s="567"/>
      <c r="F782" s="576"/>
      <c r="G782" s="576"/>
      <c r="H782" s="533"/>
      <c r="I782" s="533"/>
      <c r="J782" s="533"/>
      <c r="K782" s="533"/>
      <c r="L782" s="533"/>
      <c r="M782" s="533"/>
      <c r="N782" s="533"/>
      <c r="O782" s="533"/>
      <c r="P782" s="533"/>
      <c r="Q782" s="533"/>
      <c r="R782" s="533"/>
      <c r="S782" s="576"/>
    </row>
    <row r="783" spans="2:19" x14ac:dyDescent="0.25">
      <c r="B783" s="576"/>
      <c r="C783" s="579"/>
      <c r="D783" s="567"/>
      <c r="E783" s="567"/>
      <c r="F783" s="576"/>
      <c r="G783" s="576"/>
      <c r="H783" s="533"/>
      <c r="I783" s="533"/>
      <c r="J783" s="533"/>
      <c r="K783" s="533"/>
      <c r="L783" s="533"/>
      <c r="M783" s="533"/>
      <c r="N783" s="533"/>
      <c r="O783" s="533"/>
      <c r="P783" s="533"/>
      <c r="Q783" s="533"/>
      <c r="R783" s="533"/>
      <c r="S783" s="576"/>
    </row>
    <row r="784" spans="2:19" x14ac:dyDescent="0.25">
      <c r="B784" s="577"/>
      <c r="C784" s="580"/>
      <c r="D784" s="567"/>
      <c r="E784" s="567"/>
      <c r="F784" s="577"/>
      <c r="G784" s="577"/>
      <c r="H784" s="534"/>
      <c r="I784" s="534"/>
      <c r="J784" s="534"/>
      <c r="K784" s="534"/>
      <c r="L784" s="534"/>
      <c r="M784" s="534"/>
      <c r="N784" s="534"/>
      <c r="O784" s="534"/>
      <c r="P784" s="534"/>
      <c r="Q784" s="534"/>
      <c r="R784" s="534"/>
      <c r="S784" s="577"/>
    </row>
    <row r="785" spans="2:19" x14ac:dyDescent="0.25">
      <c r="B785" s="575">
        <v>14.36</v>
      </c>
      <c r="C785" s="578" t="s">
        <v>839</v>
      </c>
      <c r="D785" s="567" t="s">
        <v>162</v>
      </c>
      <c r="E785" s="567" t="s">
        <v>162</v>
      </c>
      <c r="F785" s="575">
        <v>2018</v>
      </c>
      <c r="G785" s="575">
        <v>2018</v>
      </c>
      <c r="H785" s="532"/>
      <c r="I785" s="532"/>
      <c r="J785" s="532"/>
      <c r="K785" s="532"/>
      <c r="L785" s="532"/>
      <c r="M785" s="532"/>
      <c r="N785" s="532"/>
      <c r="O785" s="532"/>
      <c r="P785" s="532"/>
      <c r="Q785" s="532"/>
      <c r="R785" s="532"/>
      <c r="S785" s="575"/>
    </row>
    <row r="786" spans="2:19" x14ac:dyDescent="0.25">
      <c r="B786" s="576"/>
      <c r="C786" s="579"/>
      <c r="D786" s="567"/>
      <c r="E786" s="567"/>
      <c r="F786" s="576"/>
      <c r="G786" s="576"/>
      <c r="H786" s="533"/>
      <c r="I786" s="533"/>
      <c r="J786" s="533"/>
      <c r="K786" s="533"/>
      <c r="L786" s="533"/>
      <c r="M786" s="533"/>
      <c r="N786" s="533"/>
      <c r="O786" s="533"/>
      <c r="P786" s="533"/>
      <c r="Q786" s="533"/>
      <c r="R786" s="533"/>
      <c r="S786" s="576"/>
    </row>
    <row r="787" spans="2:19" x14ac:dyDescent="0.25">
      <c r="B787" s="576"/>
      <c r="C787" s="579"/>
      <c r="D787" s="567"/>
      <c r="E787" s="567"/>
      <c r="F787" s="576"/>
      <c r="G787" s="576"/>
      <c r="H787" s="533"/>
      <c r="I787" s="533"/>
      <c r="J787" s="533"/>
      <c r="K787" s="533"/>
      <c r="L787" s="533"/>
      <c r="M787" s="533"/>
      <c r="N787" s="533"/>
      <c r="O787" s="533"/>
      <c r="P787" s="533"/>
      <c r="Q787" s="533"/>
      <c r="R787" s="533"/>
      <c r="S787" s="576"/>
    </row>
    <row r="788" spans="2:19" x14ac:dyDescent="0.25">
      <c r="B788" s="577"/>
      <c r="C788" s="580"/>
      <c r="D788" s="567"/>
      <c r="E788" s="567"/>
      <c r="F788" s="577"/>
      <c r="G788" s="577"/>
      <c r="H788" s="534"/>
      <c r="I788" s="534"/>
      <c r="J788" s="534"/>
      <c r="K788" s="534"/>
      <c r="L788" s="534"/>
      <c r="M788" s="534"/>
      <c r="N788" s="534"/>
      <c r="O788" s="534"/>
      <c r="P788" s="534"/>
      <c r="Q788" s="534"/>
      <c r="R788" s="534"/>
      <c r="S788" s="577"/>
    </row>
    <row r="789" spans="2:19" x14ac:dyDescent="0.25">
      <c r="B789" s="547">
        <v>15</v>
      </c>
      <c r="C789" s="548" t="s">
        <v>557</v>
      </c>
      <c r="D789" s="548" t="s">
        <v>840</v>
      </c>
      <c r="E789" s="548" t="s">
        <v>841</v>
      </c>
      <c r="F789" s="547">
        <v>2014</v>
      </c>
      <c r="G789" s="547">
        <v>2018</v>
      </c>
      <c r="H789" s="558"/>
      <c r="I789" s="559"/>
      <c r="J789" s="559"/>
      <c r="K789" s="559"/>
      <c r="L789" s="559"/>
      <c r="M789" s="559"/>
      <c r="N789" s="559"/>
      <c r="O789" s="559"/>
      <c r="P789" s="559"/>
      <c r="Q789" s="559"/>
      <c r="R789" s="559"/>
      <c r="S789" s="560"/>
    </row>
    <row r="790" spans="2:19" x14ac:dyDescent="0.25">
      <c r="B790" s="547"/>
      <c r="C790" s="548"/>
      <c r="D790" s="548"/>
      <c r="E790" s="548"/>
      <c r="F790" s="547"/>
      <c r="G790" s="547"/>
      <c r="H790" s="561"/>
      <c r="I790" s="562"/>
      <c r="J790" s="562"/>
      <c r="K790" s="562"/>
      <c r="L790" s="562"/>
      <c r="M790" s="562"/>
      <c r="N790" s="562"/>
      <c r="O790" s="562"/>
      <c r="P790" s="562"/>
      <c r="Q790" s="562"/>
      <c r="R790" s="562"/>
      <c r="S790" s="563"/>
    </row>
    <row r="791" spans="2:19" x14ac:dyDescent="0.25">
      <c r="B791" s="547"/>
      <c r="C791" s="548"/>
      <c r="D791" s="548"/>
      <c r="E791" s="548"/>
      <c r="F791" s="547"/>
      <c r="G791" s="547"/>
      <c r="H791" s="561"/>
      <c r="I791" s="562"/>
      <c r="J791" s="562"/>
      <c r="K791" s="562"/>
      <c r="L791" s="562"/>
      <c r="M791" s="562"/>
      <c r="N791" s="562"/>
      <c r="O791" s="562"/>
      <c r="P791" s="562"/>
      <c r="Q791" s="562"/>
      <c r="R791" s="562"/>
      <c r="S791" s="563"/>
    </row>
    <row r="792" spans="2:19" ht="51" customHeight="1" x14ac:dyDescent="0.25">
      <c r="B792" s="547"/>
      <c r="C792" s="548"/>
      <c r="D792" s="548"/>
      <c r="E792" s="548"/>
      <c r="F792" s="547"/>
      <c r="G792" s="547"/>
      <c r="H792" s="564"/>
      <c r="I792" s="565"/>
      <c r="J792" s="565"/>
      <c r="K792" s="565"/>
      <c r="L792" s="565"/>
      <c r="M792" s="565"/>
      <c r="N792" s="565"/>
      <c r="O792" s="565"/>
      <c r="P792" s="565"/>
      <c r="Q792" s="565"/>
      <c r="R792" s="565"/>
      <c r="S792" s="566"/>
    </row>
    <row r="793" spans="2:19" x14ac:dyDescent="0.25">
      <c r="B793" s="568">
        <v>15.1</v>
      </c>
      <c r="C793" s="569" t="s">
        <v>842</v>
      </c>
      <c r="D793" s="567" t="s">
        <v>162</v>
      </c>
      <c r="E793" s="567" t="s">
        <v>162</v>
      </c>
      <c r="F793" s="568">
        <v>2015</v>
      </c>
      <c r="G793" s="568">
        <v>2015</v>
      </c>
      <c r="H793" s="532"/>
      <c r="I793" s="532"/>
      <c r="J793" s="532"/>
      <c r="K793" s="532"/>
      <c r="L793" s="532"/>
      <c r="M793" s="532" t="s">
        <v>892</v>
      </c>
      <c r="N793" s="532" t="s">
        <v>892</v>
      </c>
      <c r="O793" s="532"/>
      <c r="P793" s="532"/>
      <c r="Q793" s="532"/>
      <c r="R793" s="532"/>
      <c r="S793" s="575"/>
    </row>
    <row r="794" spans="2:19" x14ac:dyDescent="0.25">
      <c r="B794" s="568"/>
      <c r="C794" s="569"/>
      <c r="D794" s="567"/>
      <c r="E794" s="567"/>
      <c r="F794" s="568"/>
      <c r="G794" s="568"/>
      <c r="H794" s="533"/>
      <c r="I794" s="533"/>
      <c r="J794" s="533"/>
      <c r="K794" s="533"/>
      <c r="L794" s="533"/>
      <c r="M794" s="533"/>
      <c r="N794" s="533"/>
      <c r="O794" s="533"/>
      <c r="P794" s="533"/>
      <c r="Q794" s="533"/>
      <c r="R794" s="533"/>
      <c r="S794" s="576"/>
    </row>
    <row r="795" spans="2:19" x14ac:dyDescent="0.25">
      <c r="B795" s="568"/>
      <c r="C795" s="569"/>
      <c r="D795" s="567"/>
      <c r="E795" s="567"/>
      <c r="F795" s="568"/>
      <c r="G795" s="568"/>
      <c r="H795" s="533"/>
      <c r="I795" s="533"/>
      <c r="J795" s="533"/>
      <c r="K795" s="533"/>
      <c r="L795" s="533"/>
      <c r="M795" s="533"/>
      <c r="N795" s="533"/>
      <c r="O795" s="533"/>
      <c r="P795" s="533"/>
      <c r="Q795" s="533"/>
      <c r="R795" s="533"/>
      <c r="S795" s="576"/>
    </row>
    <row r="796" spans="2:19" x14ac:dyDescent="0.25">
      <c r="B796" s="568"/>
      <c r="C796" s="569"/>
      <c r="D796" s="567"/>
      <c r="E796" s="567"/>
      <c r="F796" s="568"/>
      <c r="G796" s="568"/>
      <c r="H796" s="534"/>
      <c r="I796" s="534"/>
      <c r="J796" s="534"/>
      <c r="K796" s="534"/>
      <c r="L796" s="534"/>
      <c r="M796" s="534"/>
      <c r="N796" s="534"/>
      <c r="O796" s="534"/>
      <c r="P796" s="534"/>
      <c r="Q796" s="534"/>
      <c r="R796" s="534"/>
      <c r="S796" s="577"/>
    </row>
    <row r="797" spans="2:19" x14ac:dyDescent="0.25">
      <c r="B797" s="568">
        <v>15.2</v>
      </c>
      <c r="C797" s="569" t="s">
        <v>843</v>
      </c>
      <c r="D797" s="567" t="s">
        <v>162</v>
      </c>
      <c r="E797" s="567" t="s">
        <v>162</v>
      </c>
      <c r="F797" s="568">
        <v>2015</v>
      </c>
      <c r="G797" s="568">
        <v>2015</v>
      </c>
      <c r="H797" s="532"/>
      <c r="I797" s="532"/>
      <c r="J797" s="532"/>
      <c r="K797" s="532"/>
      <c r="L797" s="532"/>
      <c r="M797" s="532" t="s">
        <v>892</v>
      </c>
      <c r="N797" s="532" t="s">
        <v>892</v>
      </c>
      <c r="O797" s="532" t="s">
        <v>892</v>
      </c>
      <c r="P797" s="532"/>
      <c r="Q797" s="532"/>
      <c r="R797" s="532"/>
      <c r="S797" s="575"/>
    </row>
    <row r="798" spans="2:19" x14ac:dyDescent="0.25">
      <c r="B798" s="568"/>
      <c r="C798" s="569"/>
      <c r="D798" s="567"/>
      <c r="E798" s="567"/>
      <c r="F798" s="568"/>
      <c r="G798" s="568"/>
      <c r="H798" s="533"/>
      <c r="I798" s="533"/>
      <c r="J798" s="533"/>
      <c r="K798" s="533"/>
      <c r="L798" s="533"/>
      <c r="M798" s="533"/>
      <c r="N798" s="533"/>
      <c r="O798" s="533"/>
      <c r="P798" s="533"/>
      <c r="Q798" s="533"/>
      <c r="R798" s="533"/>
      <c r="S798" s="576"/>
    </row>
    <row r="799" spans="2:19" x14ac:dyDescent="0.25">
      <c r="B799" s="568"/>
      <c r="C799" s="569"/>
      <c r="D799" s="567"/>
      <c r="E799" s="567"/>
      <c r="F799" s="568"/>
      <c r="G799" s="568"/>
      <c r="H799" s="533"/>
      <c r="I799" s="533"/>
      <c r="J799" s="533"/>
      <c r="K799" s="533"/>
      <c r="L799" s="533"/>
      <c r="M799" s="533"/>
      <c r="N799" s="533"/>
      <c r="O799" s="533"/>
      <c r="P799" s="533"/>
      <c r="Q799" s="533"/>
      <c r="R799" s="533"/>
      <c r="S799" s="576"/>
    </row>
    <row r="800" spans="2:19" x14ac:dyDescent="0.25">
      <c r="B800" s="568"/>
      <c r="C800" s="569"/>
      <c r="D800" s="567"/>
      <c r="E800" s="567"/>
      <c r="F800" s="568"/>
      <c r="G800" s="568"/>
      <c r="H800" s="534"/>
      <c r="I800" s="534"/>
      <c r="J800" s="534"/>
      <c r="K800" s="534"/>
      <c r="L800" s="534"/>
      <c r="M800" s="534"/>
      <c r="N800" s="534"/>
      <c r="O800" s="534"/>
      <c r="P800" s="534"/>
      <c r="Q800" s="534"/>
      <c r="R800" s="534"/>
      <c r="S800" s="577"/>
    </row>
    <row r="801" spans="2:19" x14ac:dyDescent="0.25">
      <c r="B801" s="568">
        <v>15.3</v>
      </c>
      <c r="C801" s="569" t="s">
        <v>844</v>
      </c>
      <c r="D801" s="567" t="s">
        <v>162</v>
      </c>
      <c r="E801" s="567" t="s">
        <v>162</v>
      </c>
      <c r="F801" s="568">
        <v>2015</v>
      </c>
      <c r="G801" s="568">
        <v>2015</v>
      </c>
      <c r="H801" s="532"/>
      <c r="I801" s="532"/>
      <c r="J801" s="532"/>
      <c r="K801" s="532"/>
      <c r="L801" s="532"/>
      <c r="M801" s="532" t="s">
        <v>892</v>
      </c>
      <c r="N801" s="532" t="s">
        <v>892</v>
      </c>
      <c r="O801" s="532" t="s">
        <v>892</v>
      </c>
      <c r="P801" s="532"/>
      <c r="Q801" s="532"/>
      <c r="R801" s="532"/>
      <c r="S801" s="575"/>
    </row>
    <row r="802" spans="2:19" x14ac:dyDescent="0.25">
      <c r="B802" s="568"/>
      <c r="C802" s="569"/>
      <c r="D802" s="567"/>
      <c r="E802" s="567"/>
      <c r="F802" s="568"/>
      <c r="G802" s="568"/>
      <c r="H802" s="533"/>
      <c r="I802" s="533"/>
      <c r="J802" s="533"/>
      <c r="K802" s="533"/>
      <c r="L802" s="533"/>
      <c r="M802" s="533"/>
      <c r="N802" s="533"/>
      <c r="O802" s="533"/>
      <c r="P802" s="533"/>
      <c r="Q802" s="533"/>
      <c r="R802" s="533"/>
      <c r="S802" s="576"/>
    </row>
    <row r="803" spans="2:19" x14ac:dyDescent="0.25">
      <c r="B803" s="568"/>
      <c r="C803" s="569"/>
      <c r="D803" s="567"/>
      <c r="E803" s="567"/>
      <c r="F803" s="568"/>
      <c r="G803" s="568"/>
      <c r="H803" s="533"/>
      <c r="I803" s="533"/>
      <c r="J803" s="533"/>
      <c r="K803" s="533"/>
      <c r="L803" s="533"/>
      <c r="M803" s="533"/>
      <c r="N803" s="533"/>
      <c r="O803" s="533"/>
      <c r="P803" s="533"/>
      <c r="Q803" s="533"/>
      <c r="R803" s="533"/>
      <c r="S803" s="576"/>
    </row>
    <row r="804" spans="2:19" x14ac:dyDescent="0.25">
      <c r="B804" s="568"/>
      <c r="C804" s="569"/>
      <c r="D804" s="567"/>
      <c r="E804" s="567"/>
      <c r="F804" s="568"/>
      <c r="G804" s="568"/>
      <c r="H804" s="534"/>
      <c r="I804" s="534"/>
      <c r="J804" s="534"/>
      <c r="K804" s="534"/>
      <c r="L804" s="534"/>
      <c r="M804" s="534"/>
      <c r="N804" s="534"/>
      <c r="O804" s="534"/>
      <c r="P804" s="534"/>
      <c r="Q804" s="534"/>
      <c r="R804" s="534"/>
      <c r="S804" s="577"/>
    </row>
    <row r="805" spans="2:19" x14ac:dyDescent="0.25">
      <c r="B805" s="568">
        <v>15.4</v>
      </c>
      <c r="C805" s="569" t="s">
        <v>845</v>
      </c>
      <c r="D805" s="567" t="s">
        <v>162</v>
      </c>
      <c r="E805" s="567" t="s">
        <v>162</v>
      </c>
      <c r="F805" s="568">
        <v>2015</v>
      </c>
      <c r="G805" s="568">
        <v>2015</v>
      </c>
      <c r="H805" s="532"/>
      <c r="I805" s="532"/>
      <c r="J805" s="532"/>
      <c r="K805" s="532"/>
      <c r="L805" s="532" t="s">
        <v>892</v>
      </c>
      <c r="M805" s="532" t="s">
        <v>892</v>
      </c>
      <c r="N805" s="532" t="s">
        <v>892</v>
      </c>
      <c r="O805" s="532" t="s">
        <v>892</v>
      </c>
      <c r="P805" s="532"/>
      <c r="Q805" s="532"/>
      <c r="R805" s="532"/>
      <c r="S805" s="575"/>
    </row>
    <row r="806" spans="2:19" x14ac:dyDescent="0.25">
      <c r="B806" s="568"/>
      <c r="C806" s="569"/>
      <c r="D806" s="567"/>
      <c r="E806" s="567"/>
      <c r="F806" s="568"/>
      <c r="G806" s="568"/>
      <c r="H806" s="533"/>
      <c r="I806" s="533"/>
      <c r="J806" s="533"/>
      <c r="K806" s="533"/>
      <c r="L806" s="533"/>
      <c r="M806" s="533"/>
      <c r="N806" s="533"/>
      <c r="O806" s="533"/>
      <c r="P806" s="533"/>
      <c r="Q806" s="533"/>
      <c r="R806" s="533"/>
      <c r="S806" s="576"/>
    </row>
    <row r="807" spans="2:19" x14ac:dyDescent="0.25">
      <c r="B807" s="568"/>
      <c r="C807" s="569"/>
      <c r="D807" s="567"/>
      <c r="E807" s="567"/>
      <c r="F807" s="568"/>
      <c r="G807" s="568"/>
      <c r="H807" s="533"/>
      <c r="I807" s="533"/>
      <c r="J807" s="533"/>
      <c r="K807" s="533"/>
      <c r="L807" s="533"/>
      <c r="M807" s="533"/>
      <c r="N807" s="533"/>
      <c r="O807" s="533"/>
      <c r="P807" s="533"/>
      <c r="Q807" s="533"/>
      <c r="R807" s="533"/>
      <c r="S807" s="576"/>
    </row>
    <row r="808" spans="2:19" x14ac:dyDescent="0.25">
      <c r="B808" s="568"/>
      <c r="C808" s="569"/>
      <c r="D808" s="567"/>
      <c r="E808" s="567"/>
      <c r="F808" s="568"/>
      <c r="G808" s="568"/>
      <c r="H808" s="534"/>
      <c r="I808" s="534"/>
      <c r="J808" s="534"/>
      <c r="K808" s="534"/>
      <c r="L808" s="534"/>
      <c r="M808" s="534"/>
      <c r="N808" s="534"/>
      <c r="O808" s="534"/>
      <c r="P808" s="534"/>
      <c r="Q808" s="534"/>
      <c r="R808" s="534"/>
      <c r="S808" s="577"/>
    </row>
    <row r="809" spans="2:19" x14ac:dyDescent="0.25">
      <c r="B809" s="568">
        <v>15.5</v>
      </c>
      <c r="C809" s="569" t="s">
        <v>846</v>
      </c>
      <c r="D809" s="567" t="s">
        <v>162</v>
      </c>
      <c r="E809" s="567" t="s">
        <v>162</v>
      </c>
      <c r="F809" s="568">
        <v>2015</v>
      </c>
      <c r="G809" s="568">
        <v>2015</v>
      </c>
      <c r="H809" s="532"/>
      <c r="I809" s="532"/>
      <c r="J809" s="532"/>
      <c r="K809" s="532"/>
      <c r="L809" s="532" t="s">
        <v>892</v>
      </c>
      <c r="M809" s="532" t="s">
        <v>892</v>
      </c>
      <c r="N809" s="532" t="s">
        <v>892</v>
      </c>
      <c r="O809" s="532" t="s">
        <v>892</v>
      </c>
      <c r="P809" s="532"/>
      <c r="Q809" s="532"/>
      <c r="R809" s="532"/>
      <c r="S809" s="575"/>
    </row>
    <row r="810" spans="2:19" x14ac:dyDescent="0.25">
      <c r="B810" s="568"/>
      <c r="C810" s="569"/>
      <c r="D810" s="567"/>
      <c r="E810" s="567"/>
      <c r="F810" s="568"/>
      <c r="G810" s="568"/>
      <c r="H810" s="533"/>
      <c r="I810" s="533"/>
      <c r="J810" s="533"/>
      <c r="K810" s="533"/>
      <c r="L810" s="533"/>
      <c r="M810" s="533"/>
      <c r="N810" s="533"/>
      <c r="O810" s="533"/>
      <c r="P810" s="533"/>
      <c r="Q810" s="533"/>
      <c r="R810" s="533"/>
      <c r="S810" s="576"/>
    </row>
    <row r="811" spans="2:19" x14ac:dyDescent="0.25">
      <c r="B811" s="568"/>
      <c r="C811" s="569"/>
      <c r="D811" s="567"/>
      <c r="E811" s="567"/>
      <c r="F811" s="568"/>
      <c r="G811" s="568"/>
      <c r="H811" s="533"/>
      <c r="I811" s="533"/>
      <c r="J811" s="533"/>
      <c r="K811" s="533"/>
      <c r="L811" s="533"/>
      <c r="M811" s="533"/>
      <c r="N811" s="533"/>
      <c r="O811" s="533"/>
      <c r="P811" s="533"/>
      <c r="Q811" s="533"/>
      <c r="R811" s="533"/>
      <c r="S811" s="576"/>
    </row>
    <row r="812" spans="2:19" x14ac:dyDescent="0.25">
      <c r="B812" s="568"/>
      <c r="C812" s="569"/>
      <c r="D812" s="567"/>
      <c r="E812" s="567"/>
      <c r="F812" s="568"/>
      <c r="G812" s="568"/>
      <c r="H812" s="534"/>
      <c r="I812" s="534"/>
      <c r="J812" s="534"/>
      <c r="K812" s="534"/>
      <c r="L812" s="534"/>
      <c r="M812" s="534"/>
      <c r="N812" s="534"/>
      <c r="O812" s="534"/>
      <c r="P812" s="534"/>
      <c r="Q812" s="534"/>
      <c r="R812" s="534"/>
      <c r="S812" s="577"/>
    </row>
    <row r="813" spans="2:19" x14ac:dyDescent="0.25">
      <c r="B813" s="547">
        <v>16</v>
      </c>
      <c r="C813" s="615" t="s">
        <v>569</v>
      </c>
      <c r="D813" s="604" t="s">
        <v>847</v>
      </c>
      <c r="E813" s="604" t="s">
        <v>848</v>
      </c>
      <c r="F813" s="547">
        <v>2014</v>
      </c>
      <c r="G813" s="547">
        <v>2018</v>
      </c>
      <c r="H813" s="558"/>
      <c r="I813" s="559"/>
      <c r="J813" s="559"/>
      <c r="K813" s="559"/>
      <c r="L813" s="559"/>
      <c r="M813" s="559"/>
      <c r="N813" s="559"/>
      <c r="O813" s="559"/>
      <c r="P813" s="559"/>
      <c r="Q813" s="559"/>
      <c r="R813" s="559"/>
      <c r="S813" s="560"/>
    </row>
    <row r="814" spans="2:19" x14ac:dyDescent="0.25">
      <c r="B814" s="547"/>
      <c r="C814" s="615"/>
      <c r="D814" s="605"/>
      <c r="E814" s="605"/>
      <c r="F814" s="547"/>
      <c r="G814" s="547"/>
      <c r="H814" s="561"/>
      <c r="I814" s="562"/>
      <c r="J814" s="562"/>
      <c r="K814" s="562"/>
      <c r="L814" s="562"/>
      <c r="M814" s="562"/>
      <c r="N814" s="562"/>
      <c r="O814" s="562"/>
      <c r="P814" s="562"/>
      <c r="Q814" s="562"/>
      <c r="R814" s="562"/>
      <c r="S814" s="563"/>
    </row>
    <row r="815" spans="2:19" x14ac:dyDescent="0.25">
      <c r="B815" s="547"/>
      <c r="C815" s="615"/>
      <c r="D815" s="605"/>
      <c r="E815" s="605"/>
      <c r="F815" s="547"/>
      <c r="G815" s="547"/>
      <c r="H815" s="561"/>
      <c r="I815" s="562"/>
      <c r="J815" s="562"/>
      <c r="K815" s="562"/>
      <c r="L815" s="562"/>
      <c r="M815" s="562"/>
      <c r="N815" s="562"/>
      <c r="O815" s="562"/>
      <c r="P815" s="562"/>
      <c r="Q815" s="562"/>
      <c r="R815" s="562"/>
      <c r="S815" s="563"/>
    </row>
    <row r="816" spans="2:19" ht="171" customHeight="1" x14ac:dyDescent="0.25">
      <c r="B816" s="547"/>
      <c r="C816" s="615"/>
      <c r="D816" s="606"/>
      <c r="E816" s="606"/>
      <c r="F816" s="547"/>
      <c r="G816" s="547"/>
      <c r="H816" s="564"/>
      <c r="I816" s="565"/>
      <c r="J816" s="565"/>
      <c r="K816" s="565"/>
      <c r="L816" s="565"/>
      <c r="M816" s="565"/>
      <c r="N816" s="565"/>
      <c r="O816" s="565"/>
      <c r="P816" s="565"/>
      <c r="Q816" s="565"/>
      <c r="R816" s="565"/>
      <c r="S816" s="566"/>
    </row>
    <row r="817" spans="2:19" x14ac:dyDescent="0.25">
      <c r="B817" s="525">
        <v>16.100000000000001</v>
      </c>
      <c r="C817" s="569" t="s">
        <v>849</v>
      </c>
      <c r="D817" s="567" t="s">
        <v>162</v>
      </c>
      <c r="E817" s="567" t="s">
        <v>162</v>
      </c>
      <c r="F817" s="568">
        <v>2015</v>
      </c>
      <c r="G817" s="568">
        <v>2015</v>
      </c>
      <c r="H817" s="532"/>
      <c r="I817" s="532"/>
      <c r="J817" s="532"/>
      <c r="K817" s="532"/>
      <c r="L817" s="532"/>
      <c r="M817" s="532" t="s">
        <v>892</v>
      </c>
      <c r="N817" s="532" t="s">
        <v>892</v>
      </c>
      <c r="O817" s="532"/>
      <c r="P817" s="532"/>
      <c r="Q817" s="532"/>
      <c r="R817" s="532"/>
      <c r="S817" s="575"/>
    </row>
    <row r="818" spans="2:19" x14ac:dyDescent="0.25">
      <c r="B818" s="525"/>
      <c r="C818" s="569"/>
      <c r="D818" s="567"/>
      <c r="E818" s="567"/>
      <c r="F818" s="568"/>
      <c r="G818" s="568"/>
      <c r="H818" s="533"/>
      <c r="I818" s="533"/>
      <c r="J818" s="533"/>
      <c r="K818" s="533"/>
      <c r="L818" s="533"/>
      <c r="M818" s="533"/>
      <c r="N818" s="533"/>
      <c r="O818" s="533"/>
      <c r="P818" s="533"/>
      <c r="Q818" s="533"/>
      <c r="R818" s="533"/>
      <c r="S818" s="576"/>
    </row>
    <row r="819" spans="2:19" x14ac:dyDescent="0.25">
      <c r="B819" s="525"/>
      <c r="C819" s="569"/>
      <c r="D819" s="567"/>
      <c r="E819" s="567"/>
      <c r="F819" s="568"/>
      <c r="G819" s="568"/>
      <c r="H819" s="533"/>
      <c r="I819" s="533"/>
      <c r="J819" s="533"/>
      <c r="K819" s="533"/>
      <c r="L819" s="533"/>
      <c r="M819" s="533"/>
      <c r="N819" s="533"/>
      <c r="O819" s="533"/>
      <c r="P819" s="533"/>
      <c r="Q819" s="533"/>
      <c r="R819" s="533"/>
      <c r="S819" s="576"/>
    </row>
    <row r="820" spans="2:19" ht="29.25" customHeight="1" x14ac:dyDescent="0.25">
      <c r="B820" s="525"/>
      <c r="C820" s="569"/>
      <c r="D820" s="567"/>
      <c r="E820" s="567"/>
      <c r="F820" s="568"/>
      <c r="G820" s="568"/>
      <c r="H820" s="534"/>
      <c r="I820" s="534"/>
      <c r="J820" s="534"/>
      <c r="K820" s="534"/>
      <c r="L820" s="534"/>
      <c r="M820" s="534"/>
      <c r="N820" s="534"/>
      <c r="O820" s="534"/>
      <c r="P820" s="534"/>
      <c r="Q820" s="534"/>
      <c r="R820" s="534"/>
      <c r="S820" s="577"/>
    </row>
    <row r="821" spans="2:19" x14ac:dyDescent="0.25">
      <c r="B821" s="529">
        <v>16.2</v>
      </c>
      <c r="C821" s="578" t="s">
        <v>850</v>
      </c>
      <c r="D821" s="567" t="s">
        <v>162</v>
      </c>
      <c r="E821" s="567" t="s">
        <v>162</v>
      </c>
      <c r="F821" s="575">
        <v>2014</v>
      </c>
      <c r="G821" s="575">
        <v>2018</v>
      </c>
      <c r="H821" s="532" t="s">
        <v>892</v>
      </c>
      <c r="I821" s="532" t="s">
        <v>892</v>
      </c>
      <c r="J821" s="532" t="s">
        <v>892</v>
      </c>
      <c r="K821" s="532" t="s">
        <v>892</v>
      </c>
      <c r="L821" s="532" t="s">
        <v>892</v>
      </c>
      <c r="M821" s="532" t="s">
        <v>892</v>
      </c>
      <c r="N821" s="532" t="s">
        <v>892</v>
      </c>
      <c r="O821" s="532" t="s">
        <v>892</v>
      </c>
      <c r="P821" s="532" t="s">
        <v>892</v>
      </c>
      <c r="Q821" s="532" t="s">
        <v>892</v>
      </c>
      <c r="R821" s="532" t="s">
        <v>892</v>
      </c>
      <c r="S821" s="575" t="s">
        <v>892</v>
      </c>
    </row>
    <row r="822" spans="2:19" x14ac:dyDescent="0.25">
      <c r="B822" s="530"/>
      <c r="C822" s="579"/>
      <c r="D822" s="567"/>
      <c r="E822" s="567"/>
      <c r="F822" s="576"/>
      <c r="G822" s="576"/>
      <c r="H822" s="533"/>
      <c r="I822" s="533"/>
      <c r="J822" s="533"/>
      <c r="K822" s="533"/>
      <c r="L822" s="533"/>
      <c r="M822" s="533"/>
      <c r="N822" s="533"/>
      <c r="O822" s="533"/>
      <c r="P822" s="533"/>
      <c r="Q822" s="533"/>
      <c r="R822" s="533"/>
      <c r="S822" s="576"/>
    </row>
    <row r="823" spans="2:19" x14ac:dyDescent="0.25">
      <c r="B823" s="530"/>
      <c r="C823" s="579"/>
      <c r="D823" s="567"/>
      <c r="E823" s="567"/>
      <c r="F823" s="576"/>
      <c r="G823" s="576"/>
      <c r="H823" s="533"/>
      <c r="I823" s="533"/>
      <c r="J823" s="533"/>
      <c r="K823" s="533"/>
      <c r="L823" s="533"/>
      <c r="M823" s="533"/>
      <c r="N823" s="533"/>
      <c r="O823" s="533"/>
      <c r="P823" s="533"/>
      <c r="Q823" s="533"/>
      <c r="R823" s="533"/>
      <c r="S823" s="576"/>
    </row>
    <row r="824" spans="2:19" ht="54.75" customHeight="1" x14ac:dyDescent="0.25">
      <c r="B824" s="531"/>
      <c r="C824" s="580"/>
      <c r="D824" s="567"/>
      <c r="E824" s="567"/>
      <c r="F824" s="577"/>
      <c r="G824" s="577"/>
      <c r="H824" s="534"/>
      <c r="I824" s="534"/>
      <c r="J824" s="534"/>
      <c r="K824" s="534"/>
      <c r="L824" s="534"/>
      <c r="M824" s="534"/>
      <c r="N824" s="534"/>
      <c r="O824" s="534"/>
      <c r="P824" s="534"/>
      <c r="Q824" s="534"/>
      <c r="R824" s="534"/>
      <c r="S824" s="577"/>
    </row>
    <row r="825" spans="2:19" x14ac:dyDescent="0.25">
      <c r="B825" s="529">
        <v>16.3</v>
      </c>
      <c r="C825" s="578" t="s">
        <v>852</v>
      </c>
      <c r="D825" s="567" t="s">
        <v>162</v>
      </c>
      <c r="E825" s="567" t="s">
        <v>162</v>
      </c>
      <c r="F825" s="575">
        <v>2014</v>
      </c>
      <c r="G825" s="575">
        <v>2018</v>
      </c>
      <c r="H825" s="532" t="s">
        <v>892</v>
      </c>
      <c r="I825" s="532" t="s">
        <v>892</v>
      </c>
      <c r="J825" s="532" t="s">
        <v>892</v>
      </c>
      <c r="K825" s="532" t="s">
        <v>892</v>
      </c>
      <c r="L825" s="532" t="s">
        <v>892</v>
      </c>
      <c r="M825" s="532" t="s">
        <v>892</v>
      </c>
      <c r="N825" s="532" t="s">
        <v>892</v>
      </c>
      <c r="O825" s="532" t="s">
        <v>892</v>
      </c>
      <c r="P825" s="532" t="s">
        <v>892</v>
      </c>
      <c r="Q825" s="532" t="s">
        <v>892</v>
      </c>
      <c r="R825" s="532" t="s">
        <v>892</v>
      </c>
      <c r="S825" s="575" t="s">
        <v>892</v>
      </c>
    </row>
    <row r="826" spans="2:19" x14ac:dyDescent="0.25">
      <c r="B826" s="530"/>
      <c r="C826" s="579"/>
      <c r="D826" s="567"/>
      <c r="E826" s="567"/>
      <c r="F826" s="576"/>
      <c r="G826" s="576"/>
      <c r="H826" s="533"/>
      <c r="I826" s="533"/>
      <c r="J826" s="533"/>
      <c r="K826" s="533"/>
      <c r="L826" s="533"/>
      <c r="M826" s="533"/>
      <c r="N826" s="533"/>
      <c r="O826" s="533"/>
      <c r="P826" s="533"/>
      <c r="Q826" s="533"/>
      <c r="R826" s="533"/>
      <c r="S826" s="576"/>
    </row>
    <row r="827" spans="2:19" x14ac:dyDescent="0.25">
      <c r="B827" s="530"/>
      <c r="C827" s="579"/>
      <c r="D827" s="567"/>
      <c r="E827" s="567"/>
      <c r="F827" s="576"/>
      <c r="G827" s="576"/>
      <c r="H827" s="533"/>
      <c r="I827" s="533"/>
      <c r="J827" s="533"/>
      <c r="K827" s="533"/>
      <c r="L827" s="533"/>
      <c r="M827" s="533"/>
      <c r="N827" s="533"/>
      <c r="O827" s="533"/>
      <c r="P827" s="533"/>
      <c r="Q827" s="533"/>
      <c r="R827" s="533"/>
      <c r="S827" s="576"/>
    </row>
    <row r="828" spans="2:19" ht="26.25" customHeight="1" x14ac:dyDescent="0.25">
      <c r="B828" s="531"/>
      <c r="C828" s="580"/>
      <c r="D828" s="567"/>
      <c r="E828" s="567"/>
      <c r="F828" s="577"/>
      <c r="G828" s="577"/>
      <c r="H828" s="534"/>
      <c r="I828" s="534"/>
      <c r="J828" s="534"/>
      <c r="K828" s="534"/>
      <c r="L828" s="534"/>
      <c r="M828" s="534"/>
      <c r="N828" s="534"/>
      <c r="O828" s="534"/>
      <c r="P828" s="534"/>
      <c r="Q828" s="534"/>
      <c r="R828" s="534"/>
      <c r="S828" s="577"/>
    </row>
    <row r="829" spans="2:19" x14ac:dyDescent="0.25">
      <c r="B829" s="529">
        <v>16.399999999999999</v>
      </c>
      <c r="C829" s="578" t="s">
        <v>853</v>
      </c>
      <c r="D829" s="567" t="s">
        <v>162</v>
      </c>
      <c r="E829" s="567" t="s">
        <v>162</v>
      </c>
      <c r="F829" s="575">
        <v>2014</v>
      </c>
      <c r="G829" s="575">
        <v>2018</v>
      </c>
      <c r="H829" s="532" t="s">
        <v>892</v>
      </c>
      <c r="I829" s="532" t="s">
        <v>892</v>
      </c>
      <c r="J829" s="532" t="s">
        <v>892</v>
      </c>
      <c r="K829" s="532" t="s">
        <v>892</v>
      </c>
      <c r="L829" s="532" t="s">
        <v>892</v>
      </c>
      <c r="M829" s="532" t="s">
        <v>892</v>
      </c>
      <c r="N829" s="532" t="s">
        <v>892</v>
      </c>
      <c r="O829" s="532" t="s">
        <v>892</v>
      </c>
      <c r="P829" s="532" t="s">
        <v>892</v>
      </c>
      <c r="Q829" s="532" t="s">
        <v>892</v>
      </c>
      <c r="R829" s="532" t="s">
        <v>892</v>
      </c>
      <c r="S829" s="575" t="s">
        <v>892</v>
      </c>
    </row>
    <row r="830" spans="2:19" x14ac:dyDescent="0.25">
      <c r="B830" s="530"/>
      <c r="C830" s="579"/>
      <c r="D830" s="567"/>
      <c r="E830" s="567"/>
      <c r="F830" s="576"/>
      <c r="G830" s="576"/>
      <c r="H830" s="533"/>
      <c r="I830" s="533"/>
      <c r="J830" s="533"/>
      <c r="K830" s="533"/>
      <c r="L830" s="533"/>
      <c r="M830" s="533"/>
      <c r="N830" s="533"/>
      <c r="O830" s="533"/>
      <c r="P830" s="533"/>
      <c r="Q830" s="533"/>
      <c r="R830" s="533"/>
      <c r="S830" s="576"/>
    </row>
    <row r="831" spans="2:19" x14ac:dyDescent="0.25">
      <c r="B831" s="530"/>
      <c r="C831" s="579"/>
      <c r="D831" s="567"/>
      <c r="E831" s="567"/>
      <c r="F831" s="576"/>
      <c r="G831" s="576"/>
      <c r="H831" s="533"/>
      <c r="I831" s="533"/>
      <c r="J831" s="533"/>
      <c r="K831" s="533"/>
      <c r="L831" s="533"/>
      <c r="M831" s="533"/>
      <c r="N831" s="533"/>
      <c r="O831" s="533"/>
      <c r="P831" s="533"/>
      <c r="Q831" s="533"/>
      <c r="R831" s="533"/>
      <c r="S831" s="576"/>
    </row>
    <row r="832" spans="2:19" ht="29.25" customHeight="1" x14ac:dyDescent="0.25">
      <c r="B832" s="531"/>
      <c r="C832" s="580"/>
      <c r="D832" s="567"/>
      <c r="E832" s="567"/>
      <c r="F832" s="577"/>
      <c r="G832" s="577"/>
      <c r="H832" s="534"/>
      <c r="I832" s="534"/>
      <c r="J832" s="534"/>
      <c r="K832" s="534"/>
      <c r="L832" s="534"/>
      <c r="M832" s="534"/>
      <c r="N832" s="534"/>
      <c r="O832" s="534"/>
      <c r="P832" s="534"/>
      <c r="Q832" s="534"/>
      <c r="R832" s="534"/>
      <c r="S832" s="577"/>
    </row>
    <row r="833" spans="2:19" x14ac:dyDescent="0.25">
      <c r="B833" s="529">
        <v>16.5</v>
      </c>
      <c r="C833" s="578" t="s">
        <v>854</v>
      </c>
      <c r="D833" s="567" t="s">
        <v>162</v>
      </c>
      <c r="E833" s="567" t="s">
        <v>162</v>
      </c>
      <c r="F833" s="575">
        <v>2014</v>
      </c>
      <c r="G833" s="575">
        <v>2018</v>
      </c>
      <c r="H833" s="532" t="s">
        <v>892</v>
      </c>
      <c r="I833" s="532" t="s">
        <v>892</v>
      </c>
      <c r="J833" s="532" t="s">
        <v>892</v>
      </c>
      <c r="K833" s="532" t="s">
        <v>892</v>
      </c>
      <c r="L833" s="532" t="s">
        <v>892</v>
      </c>
      <c r="M833" s="532" t="s">
        <v>892</v>
      </c>
      <c r="N833" s="532" t="s">
        <v>892</v>
      </c>
      <c r="O833" s="532" t="s">
        <v>892</v>
      </c>
      <c r="P833" s="532" t="s">
        <v>892</v>
      </c>
      <c r="Q833" s="532" t="s">
        <v>892</v>
      </c>
      <c r="R833" s="532" t="s">
        <v>892</v>
      </c>
      <c r="S833" s="575" t="s">
        <v>892</v>
      </c>
    </row>
    <row r="834" spans="2:19" x14ac:dyDescent="0.25">
      <c r="B834" s="530"/>
      <c r="C834" s="579"/>
      <c r="D834" s="567"/>
      <c r="E834" s="567"/>
      <c r="F834" s="576"/>
      <c r="G834" s="576"/>
      <c r="H834" s="533"/>
      <c r="I834" s="533"/>
      <c r="J834" s="533"/>
      <c r="K834" s="533"/>
      <c r="L834" s="533"/>
      <c r="M834" s="533"/>
      <c r="N834" s="533"/>
      <c r="O834" s="533"/>
      <c r="P834" s="533"/>
      <c r="Q834" s="533"/>
      <c r="R834" s="533"/>
      <c r="S834" s="576"/>
    </row>
    <row r="835" spans="2:19" x14ac:dyDescent="0.25">
      <c r="B835" s="530"/>
      <c r="C835" s="579"/>
      <c r="D835" s="567"/>
      <c r="E835" s="567"/>
      <c r="F835" s="576"/>
      <c r="G835" s="576"/>
      <c r="H835" s="533"/>
      <c r="I835" s="533"/>
      <c r="J835" s="533"/>
      <c r="K835" s="533"/>
      <c r="L835" s="533"/>
      <c r="M835" s="533"/>
      <c r="N835" s="533"/>
      <c r="O835" s="533"/>
      <c r="P835" s="533"/>
      <c r="Q835" s="533"/>
      <c r="R835" s="533"/>
      <c r="S835" s="576"/>
    </row>
    <row r="836" spans="2:19" ht="78" customHeight="1" x14ac:dyDescent="0.25">
      <c r="B836" s="531"/>
      <c r="C836" s="580"/>
      <c r="D836" s="567"/>
      <c r="E836" s="567"/>
      <c r="F836" s="577"/>
      <c r="G836" s="577"/>
      <c r="H836" s="534"/>
      <c r="I836" s="534"/>
      <c r="J836" s="534"/>
      <c r="K836" s="534"/>
      <c r="L836" s="534"/>
      <c r="M836" s="534"/>
      <c r="N836" s="534"/>
      <c r="O836" s="534"/>
      <c r="P836" s="534"/>
      <c r="Q836" s="534"/>
      <c r="R836" s="534"/>
      <c r="S836" s="577"/>
    </row>
    <row r="837" spans="2:19" x14ac:dyDescent="0.25">
      <c r="B837" s="529">
        <v>16.600000000000001</v>
      </c>
      <c r="C837" s="578" t="s">
        <v>855</v>
      </c>
      <c r="D837" s="567" t="s">
        <v>162</v>
      </c>
      <c r="E837" s="567" t="s">
        <v>162</v>
      </c>
      <c r="F837" s="575">
        <v>2014</v>
      </c>
      <c r="G837" s="575">
        <v>2018</v>
      </c>
      <c r="H837" s="532" t="s">
        <v>892</v>
      </c>
      <c r="I837" s="532" t="s">
        <v>892</v>
      </c>
      <c r="J837" s="532" t="s">
        <v>892</v>
      </c>
      <c r="K837" s="532" t="s">
        <v>892</v>
      </c>
      <c r="L837" s="532" t="s">
        <v>892</v>
      </c>
      <c r="M837" s="532" t="s">
        <v>892</v>
      </c>
      <c r="N837" s="532" t="s">
        <v>892</v>
      </c>
      <c r="O837" s="532" t="s">
        <v>892</v>
      </c>
      <c r="P837" s="532" t="s">
        <v>892</v>
      </c>
      <c r="Q837" s="532" t="s">
        <v>892</v>
      </c>
      <c r="R837" s="532" t="s">
        <v>892</v>
      </c>
      <c r="S837" s="575" t="s">
        <v>892</v>
      </c>
    </row>
    <row r="838" spans="2:19" x14ac:dyDescent="0.25">
      <c r="B838" s="530"/>
      <c r="C838" s="579"/>
      <c r="D838" s="567"/>
      <c r="E838" s="567"/>
      <c r="F838" s="576"/>
      <c r="G838" s="576"/>
      <c r="H838" s="533"/>
      <c r="I838" s="533"/>
      <c r="J838" s="533"/>
      <c r="K838" s="533"/>
      <c r="L838" s="533"/>
      <c r="M838" s="533"/>
      <c r="N838" s="533"/>
      <c r="O838" s="533"/>
      <c r="P838" s="533"/>
      <c r="Q838" s="533"/>
      <c r="R838" s="533"/>
      <c r="S838" s="576"/>
    </row>
    <row r="839" spans="2:19" x14ac:dyDescent="0.25">
      <c r="B839" s="530"/>
      <c r="C839" s="579"/>
      <c r="D839" s="567"/>
      <c r="E839" s="567"/>
      <c r="F839" s="576"/>
      <c r="G839" s="576"/>
      <c r="H839" s="533"/>
      <c r="I839" s="533"/>
      <c r="J839" s="533"/>
      <c r="K839" s="533"/>
      <c r="L839" s="533"/>
      <c r="M839" s="533"/>
      <c r="N839" s="533"/>
      <c r="O839" s="533"/>
      <c r="P839" s="533"/>
      <c r="Q839" s="533"/>
      <c r="R839" s="533"/>
      <c r="S839" s="576"/>
    </row>
    <row r="840" spans="2:19" x14ac:dyDescent="0.25">
      <c r="B840" s="531"/>
      <c r="C840" s="580"/>
      <c r="D840" s="567"/>
      <c r="E840" s="567"/>
      <c r="F840" s="577"/>
      <c r="G840" s="577"/>
      <c r="H840" s="534"/>
      <c r="I840" s="534"/>
      <c r="J840" s="534"/>
      <c r="K840" s="534"/>
      <c r="L840" s="534"/>
      <c r="M840" s="534"/>
      <c r="N840" s="534"/>
      <c r="O840" s="534"/>
      <c r="P840" s="534"/>
      <c r="Q840" s="534"/>
      <c r="R840" s="534"/>
      <c r="S840" s="577"/>
    </row>
    <row r="841" spans="2:19" x14ac:dyDescent="0.25">
      <c r="B841" s="529">
        <v>16.7</v>
      </c>
      <c r="C841" s="578" t="s">
        <v>856</v>
      </c>
      <c r="D841" s="567" t="s">
        <v>162</v>
      </c>
      <c r="E841" s="567" t="s">
        <v>162</v>
      </c>
      <c r="F841" s="575">
        <v>2014</v>
      </c>
      <c r="G841" s="575">
        <v>2018</v>
      </c>
      <c r="H841" s="532" t="s">
        <v>892</v>
      </c>
      <c r="I841" s="532" t="s">
        <v>892</v>
      </c>
      <c r="J841" s="532" t="s">
        <v>892</v>
      </c>
      <c r="K841" s="532" t="s">
        <v>892</v>
      </c>
      <c r="L841" s="532" t="s">
        <v>892</v>
      </c>
      <c r="M841" s="532" t="s">
        <v>892</v>
      </c>
      <c r="N841" s="532" t="s">
        <v>892</v>
      </c>
      <c r="O841" s="532" t="s">
        <v>892</v>
      </c>
      <c r="P841" s="532" t="s">
        <v>892</v>
      </c>
      <c r="Q841" s="532" t="s">
        <v>892</v>
      </c>
      <c r="R841" s="532" t="s">
        <v>892</v>
      </c>
      <c r="S841" s="575" t="s">
        <v>892</v>
      </c>
    </row>
    <row r="842" spans="2:19" x14ac:dyDescent="0.25">
      <c r="B842" s="530"/>
      <c r="C842" s="579"/>
      <c r="D842" s="567"/>
      <c r="E842" s="567"/>
      <c r="F842" s="576"/>
      <c r="G842" s="576"/>
      <c r="H842" s="533"/>
      <c r="I842" s="533"/>
      <c r="J842" s="533"/>
      <c r="K842" s="533"/>
      <c r="L842" s="533"/>
      <c r="M842" s="533"/>
      <c r="N842" s="533"/>
      <c r="O842" s="533"/>
      <c r="P842" s="533"/>
      <c r="Q842" s="533"/>
      <c r="R842" s="533"/>
      <c r="S842" s="576"/>
    </row>
    <row r="843" spans="2:19" x14ac:dyDescent="0.25">
      <c r="B843" s="530"/>
      <c r="C843" s="579"/>
      <c r="D843" s="567"/>
      <c r="E843" s="567"/>
      <c r="F843" s="576"/>
      <c r="G843" s="576"/>
      <c r="H843" s="533"/>
      <c r="I843" s="533"/>
      <c r="J843" s="533"/>
      <c r="K843" s="533"/>
      <c r="L843" s="533"/>
      <c r="M843" s="533"/>
      <c r="N843" s="533"/>
      <c r="O843" s="533"/>
      <c r="P843" s="533"/>
      <c r="Q843" s="533"/>
      <c r="R843" s="533"/>
      <c r="S843" s="576"/>
    </row>
    <row r="844" spans="2:19" x14ac:dyDescent="0.25">
      <c r="B844" s="531"/>
      <c r="C844" s="580"/>
      <c r="D844" s="567"/>
      <c r="E844" s="567"/>
      <c r="F844" s="577"/>
      <c r="G844" s="577"/>
      <c r="H844" s="534"/>
      <c r="I844" s="534"/>
      <c r="J844" s="534"/>
      <c r="K844" s="534"/>
      <c r="L844" s="534"/>
      <c r="M844" s="534"/>
      <c r="N844" s="534"/>
      <c r="O844" s="534"/>
      <c r="P844" s="534"/>
      <c r="Q844" s="534"/>
      <c r="R844" s="534"/>
      <c r="S844" s="577"/>
    </row>
    <row r="845" spans="2:19" x14ac:dyDescent="0.25">
      <c r="B845" s="529">
        <v>16.8</v>
      </c>
      <c r="C845" s="578" t="s">
        <v>857</v>
      </c>
      <c r="D845" s="567" t="s">
        <v>162</v>
      </c>
      <c r="E845" s="567" t="s">
        <v>162</v>
      </c>
      <c r="F845" s="575">
        <v>2014</v>
      </c>
      <c r="G845" s="575">
        <v>2018</v>
      </c>
      <c r="H845" s="532" t="s">
        <v>892</v>
      </c>
      <c r="I845" s="532" t="s">
        <v>892</v>
      </c>
      <c r="J845" s="532" t="s">
        <v>892</v>
      </c>
      <c r="K845" s="532" t="s">
        <v>892</v>
      </c>
      <c r="L845" s="532" t="s">
        <v>892</v>
      </c>
      <c r="M845" s="532" t="s">
        <v>892</v>
      </c>
      <c r="N845" s="532" t="s">
        <v>892</v>
      </c>
      <c r="O845" s="532" t="s">
        <v>892</v>
      </c>
      <c r="P845" s="532" t="s">
        <v>892</v>
      </c>
      <c r="Q845" s="532" t="s">
        <v>892</v>
      </c>
      <c r="R845" s="532" t="s">
        <v>892</v>
      </c>
      <c r="S845" s="575" t="s">
        <v>892</v>
      </c>
    </row>
    <row r="846" spans="2:19" x14ac:dyDescent="0.25">
      <c r="B846" s="530"/>
      <c r="C846" s="579"/>
      <c r="D846" s="567"/>
      <c r="E846" s="567"/>
      <c r="F846" s="576"/>
      <c r="G846" s="576"/>
      <c r="H846" s="533"/>
      <c r="I846" s="533"/>
      <c r="J846" s="533"/>
      <c r="K846" s="533"/>
      <c r="L846" s="533"/>
      <c r="M846" s="533"/>
      <c r="N846" s="533"/>
      <c r="O846" s="533"/>
      <c r="P846" s="533"/>
      <c r="Q846" s="533"/>
      <c r="R846" s="533"/>
      <c r="S846" s="576"/>
    </row>
    <row r="847" spans="2:19" x14ac:dyDescent="0.25">
      <c r="B847" s="530"/>
      <c r="C847" s="579"/>
      <c r="D847" s="567"/>
      <c r="E847" s="567"/>
      <c r="F847" s="576"/>
      <c r="G847" s="576"/>
      <c r="H847" s="533"/>
      <c r="I847" s="533"/>
      <c r="J847" s="533"/>
      <c r="K847" s="533"/>
      <c r="L847" s="533"/>
      <c r="M847" s="533"/>
      <c r="N847" s="533"/>
      <c r="O847" s="533"/>
      <c r="P847" s="533"/>
      <c r="Q847" s="533"/>
      <c r="R847" s="533"/>
      <c r="S847" s="576"/>
    </row>
    <row r="848" spans="2:19" x14ac:dyDescent="0.25">
      <c r="B848" s="531"/>
      <c r="C848" s="580"/>
      <c r="D848" s="567"/>
      <c r="E848" s="567"/>
      <c r="F848" s="577"/>
      <c r="G848" s="577"/>
      <c r="H848" s="534"/>
      <c r="I848" s="534"/>
      <c r="J848" s="534"/>
      <c r="K848" s="534"/>
      <c r="L848" s="534"/>
      <c r="M848" s="534"/>
      <c r="N848" s="534"/>
      <c r="O848" s="534"/>
      <c r="P848" s="534"/>
      <c r="Q848" s="534"/>
      <c r="R848" s="534"/>
      <c r="S848" s="577"/>
    </row>
    <row r="849" spans="2:19" x14ac:dyDescent="0.25">
      <c r="B849" s="529">
        <v>16.899999999999999</v>
      </c>
      <c r="C849" s="578" t="s">
        <v>858</v>
      </c>
      <c r="D849" s="567" t="s">
        <v>162</v>
      </c>
      <c r="E849" s="567" t="s">
        <v>162</v>
      </c>
      <c r="F849" s="575">
        <v>2014</v>
      </c>
      <c r="G849" s="575">
        <v>2018</v>
      </c>
      <c r="H849" s="532" t="s">
        <v>892</v>
      </c>
      <c r="I849" s="532" t="s">
        <v>892</v>
      </c>
      <c r="J849" s="532" t="s">
        <v>892</v>
      </c>
      <c r="K849" s="532" t="s">
        <v>892</v>
      </c>
      <c r="L849" s="532" t="s">
        <v>892</v>
      </c>
      <c r="M849" s="532" t="s">
        <v>892</v>
      </c>
      <c r="N849" s="532" t="s">
        <v>892</v>
      </c>
      <c r="O849" s="532" t="s">
        <v>892</v>
      </c>
      <c r="P849" s="532" t="s">
        <v>892</v>
      </c>
      <c r="Q849" s="532" t="s">
        <v>892</v>
      </c>
      <c r="R849" s="532" t="s">
        <v>892</v>
      </c>
      <c r="S849" s="575" t="s">
        <v>892</v>
      </c>
    </row>
    <row r="850" spans="2:19" x14ac:dyDescent="0.25">
      <c r="B850" s="530"/>
      <c r="C850" s="579"/>
      <c r="D850" s="567"/>
      <c r="E850" s="567"/>
      <c r="F850" s="576"/>
      <c r="G850" s="576"/>
      <c r="H850" s="533"/>
      <c r="I850" s="533"/>
      <c r="J850" s="533"/>
      <c r="K850" s="533"/>
      <c r="L850" s="533"/>
      <c r="M850" s="533"/>
      <c r="N850" s="533"/>
      <c r="O850" s="533"/>
      <c r="P850" s="533"/>
      <c r="Q850" s="533"/>
      <c r="R850" s="533"/>
      <c r="S850" s="576"/>
    </row>
    <row r="851" spans="2:19" x14ac:dyDescent="0.25">
      <c r="B851" s="530"/>
      <c r="C851" s="579"/>
      <c r="D851" s="567"/>
      <c r="E851" s="567"/>
      <c r="F851" s="576"/>
      <c r="G851" s="576"/>
      <c r="H851" s="533"/>
      <c r="I851" s="533"/>
      <c r="J851" s="533"/>
      <c r="K851" s="533"/>
      <c r="L851" s="533"/>
      <c r="M851" s="533"/>
      <c r="N851" s="533"/>
      <c r="O851" s="533"/>
      <c r="P851" s="533"/>
      <c r="Q851" s="533"/>
      <c r="R851" s="533"/>
      <c r="S851" s="576"/>
    </row>
    <row r="852" spans="2:19" x14ac:dyDescent="0.25">
      <c r="B852" s="531"/>
      <c r="C852" s="580"/>
      <c r="D852" s="567"/>
      <c r="E852" s="567"/>
      <c r="F852" s="577"/>
      <c r="G852" s="577"/>
      <c r="H852" s="534"/>
      <c r="I852" s="534"/>
      <c r="J852" s="534"/>
      <c r="K852" s="534"/>
      <c r="L852" s="534"/>
      <c r="M852" s="534"/>
      <c r="N852" s="534"/>
      <c r="O852" s="534"/>
      <c r="P852" s="534"/>
      <c r="Q852" s="534"/>
      <c r="R852" s="534"/>
      <c r="S852" s="577"/>
    </row>
    <row r="853" spans="2:19" x14ac:dyDescent="0.25">
      <c r="B853" s="616">
        <v>16.100000000000001</v>
      </c>
      <c r="C853" s="578" t="s">
        <v>859</v>
      </c>
      <c r="D853" s="567" t="s">
        <v>162</v>
      </c>
      <c r="E853" s="567" t="s">
        <v>162</v>
      </c>
      <c r="F853" s="575">
        <v>2014</v>
      </c>
      <c r="G853" s="575">
        <v>2018</v>
      </c>
      <c r="H853" s="532" t="s">
        <v>892</v>
      </c>
      <c r="I853" s="532" t="s">
        <v>892</v>
      </c>
      <c r="J853" s="532" t="s">
        <v>892</v>
      </c>
      <c r="K853" s="532" t="s">
        <v>892</v>
      </c>
      <c r="L853" s="532" t="s">
        <v>892</v>
      </c>
      <c r="M853" s="532" t="s">
        <v>892</v>
      </c>
      <c r="N853" s="532" t="s">
        <v>892</v>
      </c>
      <c r="O853" s="532" t="s">
        <v>892</v>
      </c>
      <c r="P853" s="532" t="s">
        <v>892</v>
      </c>
      <c r="Q853" s="532" t="s">
        <v>892</v>
      </c>
      <c r="R853" s="532" t="s">
        <v>892</v>
      </c>
      <c r="S853" s="575" t="s">
        <v>892</v>
      </c>
    </row>
    <row r="854" spans="2:19" x14ac:dyDescent="0.25">
      <c r="B854" s="617"/>
      <c r="C854" s="579"/>
      <c r="D854" s="567"/>
      <c r="E854" s="567"/>
      <c r="F854" s="576"/>
      <c r="G854" s="576"/>
      <c r="H854" s="533"/>
      <c r="I854" s="533"/>
      <c r="J854" s="533"/>
      <c r="K854" s="533"/>
      <c r="L854" s="533"/>
      <c r="M854" s="533"/>
      <c r="N854" s="533"/>
      <c r="O854" s="533"/>
      <c r="P854" s="533"/>
      <c r="Q854" s="533"/>
      <c r="R854" s="533"/>
      <c r="S854" s="576"/>
    </row>
    <row r="855" spans="2:19" x14ac:dyDescent="0.25">
      <c r="B855" s="617"/>
      <c r="C855" s="579"/>
      <c r="D855" s="567"/>
      <c r="E855" s="567"/>
      <c r="F855" s="576"/>
      <c r="G855" s="576"/>
      <c r="H855" s="533"/>
      <c r="I855" s="533"/>
      <c r="J855" s="533"/>
      <c r="K855" s="533"/>
      <c r="L855" s="533"/>
      <c r="M855" s="533"/>
      <c r="N855" s="533"/>
      <c r="O855" s="533"/>
      <c r="P855" s="533"/>
      <c r="Q855" s="533"/>
      <c r="R855" s="533"/>
      <c r="S855" s="576"/>
    </row>
    <row r="856" spans="2:19" x14ac:dyDescent="0.25">
      <c r="B856" s="618"/>
      <c r="C856" s="580"/>
      <c r="D856" s="567"/>
      <c r="E856" s="567"/>
      <c r="F856" s="577"/>
      <c r="G856" s="577"/>
      <c r="H856" s="534"/>
      <c r="I856" s="534"/>
      <c r="J856" s="534"/>
      <c r="K856" s="534"/>
      <c r="L856" s="534"/>
      <c r="M856" s="534"/>
      <c r="N856" s="534"/>
      <c r="O856" s="534"/>
      <c r="P856" s="534"/>
      <c r="Q856" s="534"/>
      <c r="R856" s="534"/>
      <c r="S856" s="577"/>
    </row>
    <row r="857" spans="2:19" x14ac:dyDescent="0.25">
      <c r="B857" s="529">
        <v>16.11</v>
      </c>
      <c r="C857" s="578" t="s">
        <v>860</v>
      </c>
      <c r="D857" s="567" t="s">
        <v>162</v>
      </c>
      <c r="E857" s="567" t="s">
        <v>162</v>
      </c>
      <c r="F857" s="575">
        <v>2014</v>
      </c>
      <c r="G857" s="575">
        <v>2018</v>
      </c>
      <c r="H857" s="532" t="s">
        <v>892</v>
      </c>
      <c r="I857" s="532" t="s">
        <v>892</v>
      </c>
      <c r="J857" s="532" t="s">
        <v>892</v>
      </c>
      <c r="K857" s="532" t="s">
        <v>892</v>
      </c>
      <c r="L857" s="532" t="s">
        <v>892</v>
      </c>
      <c r="M857" s="532" t="s">
        <v>892</v>
      </c>
      <c r="N857" s="532" t="s">
        <v>892</v>
      </c>
      <c r="O857" s="532" t="s">
        <v>892</v>
      </c>
      <c r="P857" s="532" t="s">
        <v>892</v>
      </c>
      <c r="Q857" s="532" t="s">
        <v>892</v>
      </c>
      <c r="R857" s="532" t="s">
        <v>892</v>
      </c>
      <c r="S857" s="575" t="s">
        <v>892</v>
      </c>
    </row>
    <row r="858" spans="2:19" x14ac:dyDescent="0.25">
      <c r="B858" s="530"/>
      <c r="C858" s="579"/>
      <c r="D858" s="567"/>
      <c r="E858" s="567"/>
      <c r="F858" s="576"/>
      <c r="G858" s="576"/>
      <c r="H858" s="533"/>
      <c r="I858" s="533"/>
      <c r="J858" s="533"/>
      <c r="K858" s="533"/>
      <c r="L858" s="533"/>
      <c r="M858" s="533"/>
      <c r="N858" s="533"/>
      <c r="O858" s="533"/>
      <c r="P858" s="533"/>
      <c r="Q858" s="533"/>
      <c r="R858" s="533"/>
      <c r="S858" s="576"/>
    </row>
    <row r="859" spans="2:19" x14ac:dyDescent="0.25">
      <c r="B859" s="530"/>
      <c r="C859" s="579"/>
      <c r="D859" s="567"/>
      <c r="E859" s="567"/>
      <c r="F859" s="576"/>
      <c r="G859" s="576"/>
      <c r="H859" s="533"/>
      <c r="I859" s="533"/>
      <c r="J859" s="533"/>
      <c r="K859" s="533"/>
      <c r="L859" s="533"/>
      <c r="M859" s="533"/>
      <c r="N859" s="533"/>
      <c r="O859" s="533"/>
      <c r="P859" s="533"/>
      <c r="Q859" s="533"/>
      <c r="R859" s="533"/>
      <c r="S859" s="576"/>
    </row>
    <row r="860" spans="2:19" x14ac:dyDescent="0.25">
      <c r="B860" s="531"/>
      <c r="C860" s="580"/>
      <c r="D860" s="567"/>
      <c r="E860" s="567"/>
      <c r="F860" s="577"/>
      <c r="G860" s="577"/>
      <c r="H860" s="534"/>
      <c r="I860" s="534"/>
      <c r="J860" s="534"/>
      <c r="K860" s="534"/>
      <c r="L860" s="534"/>
      <c r="M860" s="534"/>
      <c r="N860" s="534"/>
      <c r="O860" s="534"/>
      <c r="P860" s="534"/>
      <c r="Q860" s="534"/>
      <c r="R860" s="534"/>
      <c r="S860" s="577"/>
    </row>
    <row r="861" spans="2:19" x14ac:dyDescent="0.25">
      <c r="B861" s="547">
        <v>17</v>
      </c>
      <c r="C861" s="548" t="s">
        <v>582</v>
      </c>
      <c r="D861" s="552" t="s">
        <v>861</v>
      </c>
      <c r="E861" s="552" t="s">
        <v>862</v>
      </c>
      <c r="F861" s="547">
        <v>2014</v>
      </c>
      <c r="G861" s="547">
        <v>2018</v>
      </c>
      <c r="H861" s="558"/>
      <c r="I861" s="559"/>
      <c r="J861" s="559"/>
      <c r="K861" s="559"/>
      <c r="L861" s="559"/>
      <c r="M861" s="559"/>
      <c r="N861" s="559"/>
      <c r="O861" s="559"/>
      <c r="P861" s="559"/>
      <c r="Q861" s="559"/>
      <c r="R861" s="559"/>
      <c r="S861" s="560"/>
    </row>
    <row r="862" spans="2:19" x14ac:dyDescent="0.25">
      <c r="B862" s="547"/>
      <c r="C862" s="548"/>
      <c r="D862" s="555"/>
      <c r="E862" s="555"/>
      <c r="F862" s="547"/>
      <c r="G862" s="547"/>
      <c r="H862" s="561"/>
      <c r="I862" s="562"/>
      <c r="J862" s="562"/>
      <c r="K862" s="562"/>
      <c r="L862" s="562"/>
      <c r="M862" s="562"/>
      <c r="N862" s="562"/>
      <c r="O862" s="562"/>
      <c r="P862" s="562"/>
      <c r="Q862" s="562"/>
      <c r="R862" s="562"/>
      <c r="S862" s="563"/>
    </row>
    <row r="863" spans="2:19" x14ac:dyDescent="0.25">
      <c r="B863" s="547"/>
      <c r="C863" s="548"/>
      <c r="D863" s="555"/>
      <c r="E863" s="555"/>
      <c r="F863" s="547"/>
      <c r="G863" s="547"/>
      <c r="H863" s="561"/>
      <c r="I863" s="562"/>
      <c r="J863" s="562"/>
      <c r="K863" s="562"/>
      <c r="L863" s="562"/>
      <c r="M863" s="562"/>
      <c r="N863" s="562"/>
      <c r="O863" s="562"/>
      <c r="P863" s="562"/>
      <c r="Q863" s="562"/>
      <c r="R863" s="562"/>
      <c r="S863" s="563"/>
    </row>
    <row r="864" spans="2:19" ht="114.75" customHeight="1" x14ac:dyDescent="0.25">
      <c r="B864" s="547"/>
      <c r="C864" s="548"/>
      <c r="D864" s="556"/>
      <c r="E864" s="556"/>
      <c r="F864" s="547"/>
      <c r="G864" s="547"/>
      <c r="H864" s="564"/>
      <c r="I864" s="565"/>
      <c r="J864" s="565"/>
      <c r="K864" s="565"/>
      <c r="L864" s="565"/>
      <c r="M864" s="565"/>
      <c r="N864" s="565"/>
      <c r="O864" s="565"/>
      <c r="P864" s="565"/>
      <c r="Q864" s="565"/>
      <c r="R864" s="565"/>
      <c r="S864" s="566"/>
    </row>
    <row r="865" spans="2:19" x14ac:dyDescent="0.25">
      <c r="B865" s="568">
        <v>17.100000000000001</v>
      </c>
      <c r="C865" s="569" t="s">
        <v>863</v>
      </c>
      <c r="D865" s="567" t="s">
        <v>162</v>
      </c>
      <c r="E865" s="567" t="s">
        <v>162</v>
      </c>
      <c r="F865" s="568">
        <v>2015</v>
      </c>
      <c r="G865" s="568">
        <v>2015</v>
      </c>
      <c r="H865" s="532"/>
      <c r="I865" s="532"/>
      <c r="J865" s="532"/>
      <c r="K865" s="532"/>
      <c r="L865" s="532" t="s">
        <v>892</v>
      </c>
      <c r="M865" s="532" t="s">
        <v>892</v>
      </c>
      <c r="N865" s="532" t="s">
        <v>892</v>
      </c>
      <c r="O865" s="532" t="s">
        <v>892</v>
      </c>
      <c r="P865" s="532"/>
      <c r="Q865" s="532"/>
      <c r="R865" s="532"/>
      <c r="S865" s="575"/>
    </row>
    <row r="866" spans="2:19" x14ac:dyDescent="0.25">
      <c r="B866" s="568"/>
      <c r="C866" s="569"/>
      <c r="D866" s="567"/>
      <c r="E866" s="567"/>
      <c r="F866" s="568"/>
      <c r="G866" s="568"/>
      <c r="H866" s="533"/>
      <c r="I866" s="533"/>
      <c r="J866" s="533"/>
      <c r="K866" s="533"/>
      <c r="L866" s="533"/>
      <c r="M866" s="533"/>
      <c r="N866" s="533"/>
      <c r="O866" s="533"/>
      <c r="P866" s="533"/>
      <c r="Q866" s="533"/>
      <c r="R866" s="533"/>
      <c r="S866" s="576"/>
    </row>
    <row r="867" spans="2:19" x14ac:dyDescent="0.25">
      <c r="B867" s="568"/>
      <c r="C867" s="569"/>
      <c r="D867" s="567"/>
      <c r="E867" s="567"/>
      <c r="F867" s="568"/>
      <c r="G867" s="568"/>
      <c r="H867" s="533"/>
      <c r="I867" s="533"/>
      <c r="J867" s="533"/>
      <c r="K867" s="533"/>
      <c r="L867" s="533"/>
      <c r="M867" s="533"/>
      <c r="N867" s="533"/>
      <c r="O867" s="533"/>
      <c r="P867" s="533"/>
      <c r="Q867" s="533"/>
      <c r="R867" s="533"/>
      <c r="S867" s="576"/>
    </row>
    <row r="868" spans="2:19" ht="28.5" customHeight="1" x14ac:dyDescent="0.25">
      <c r="B868" s="568"/>
      <c r="C868" s="569"/>
      <c r="D868" s="567"/>
      <c r="E868" s="567"/>
      <c r="F868" s="568"/>
      <c r="G868" s="568"/>
      <c r="H868" s="534"/>
      <c r="I868" s="534"/>
      <c r="J868" s="534"/>
      <c r="K868" s="534"/>
      <c r="L868" s="534"/>
      <c r="M868" s="534"/>
      <c r="N868" s="534"/>
      <c r="O868" s="534"/>
      <c r="P868" s="534"/>
      <c r="Q868" s="534"/>
      <c r="R868" s="534"/>
      <c r="S868" s="577"/>
    </row>
    <row r="869" spans="2:19" x14ac:dyDescent="0.25">
      <c r="B869" s="568">
        <v>17.2</v>
      </c>
      <c r="C869" s="569" t="s">
        <v>864</v>
      </c>
      <c r="D869" s="567" t="s">
        <v>162</v>
      </c>
      <c r="E869" s="567" t="s">
        <v>162</v>
      </c>
      <c r="F869" s="568">
        <v>2016</v>
      </c>
      <c r="G869" s="568">
        <v>2016</v>
      </c>
      <c r="H869" s="532" t="s">
        <v>892</v>
      </c>
      <c r="I869" s="532" t="s">
        <v>892</v>
      </c>
      <c r="J869" s="532" t="s">
        <v>892</v>
      </c>
      <c r="K869" s="532" t="s">
        <v>892</v>
      </c>
      <c r="L869" s="532" t="s">
        <v>892</v>
      </c>
      <c r="M869" s="532" t="s">
        <v>892</v>
      </c>
      <c r="N869" s="532" t="s">
        <v>892</v>
      </c>
      <c r="O869" s="532" t="s">
        <v>892</v>
      </c>
      <c r="P869" s="532" t="s">
        <v>892</v>
      </c>
      <c r="Q869" s="532" t="s">
        <v>892</v>
      </c>
      <c r="R869" s="532" t="s">
        <v>892</v>
      </c>
      <c r="S869" s="575" t="s">
        <v>892</v>
      </c>
    </row>
    <row r="870" spans="2:19" x14ac:dyDescent="0.25">
      <c r="B870" s="568"/>
      <c r="C870" s="569"/>
      <c r="D870" s="567"/>
      <c r="E870" s="567"/>
      <c r="F870" s="568"/>
      <c r="G870" s="568"/>
      <c r="H870" s="533"/>
      <c r="I870" s="533"/>
      <c r="J870" s="533"/>
      <c r="K870" s="533"/>
      <c r="L870" s="533"/>
      <c r="M870" s="533"/>
      <c r="N870" s="533"/>
      <c r="O870" s="533"/>
      <c r="P870" s="533"/>
      <c r="Q870" s="533"/>
      <c r="R870" s="533"/>
      <c r="S870" s="576"/>
    </row>
    <row r="871" spans="2:19" x14ac:dyDescent="0.25">
      <c r="B871" s="568"/>
      <c r="C871" s="569"/>
      <c r="D871" s="567"/>
      <c r="E871" s="567"/>
      <c r="F871" s="568"/>
      <c r="G871" s="568"/>
      <c r="H871" s="533"/>
      <c r="I871" s="533"/>
      <c r="J871" s="533"/>
      <c r="K871" s="533"/>
      <c r="L871" s="533"/>
      <c r="M871" s="533"/>
      <c r="N871" s="533"/>
      <c r="O871" s="533"/>
      <c r="P871" s="533"/>
      <c r="Q871" s="533"/>
      <c r="R871" s="533"/>
      <c r="S871" s="576"/>
    </row>
    <row r="872" spans="2:19" x14ac:dyDescent="0.25">
      <c r="B872" s="568"/>
      <c r="C872" s="569"/>
      <c r="D872" s="567"/>
      <c r="E872" s="567"/>
      <c r="F872" s="568"/>
      <c r="G872" s="568"/>
      <c r="H872" s="534"/>
      <c r="I872" s="534"/>
      <c r="J872" s="534"/>
      <c r="K872" s="534"/>
      <c r="L872" s="534"/>
      <c r="M872" s="534"/>
      <c r="N872" s="534"/>
      <c r="O872" s="534"/>
      <c r="P872" s="534"/>
      <c r="Q872" s="534"/>
      <c r="R872" s="534"/>
      <c r="S872" s="577"/>
    </row>
    <row r="873" spans="2:19" x14ac:dyDescent="0.25">
      <c r="B873" s="568">
        <v>17.3</v>
      </c>
      <c r="C873" s="569" t="s">
        <v>865</v>
      </c>
      <c r="D873" s="567" t="s">
        <v>162</v>
      </c>
      <c r="E873" s="567" t="s">
        <v>162</v>
      </c>
      <c r="F873" s="568">
        <v>2016</v>
      </c>
      <c r="G873" s="568">
        <v>2016</v>
      </c>
      <c r="H873" s="532" t="s">
        <v>892</v>
      </c>
      <c r="I873" s="532" t="s">
        <v>892</v>
      </c>
      <c r="J873" s="532" t="s">
        <v>892</v>
      </c>
      <c r="K873" s="532" t="s">
        <v>892</v>
      </c>
      <c r="L873" s="532" t="s">
        <v>892</v>
      </c>
      <c r="M873" s="532" t="s">
        <v>892</v>
      </c>
      <c r="N873" s="532" t="s">
        <v>892</v>
      </c>
      <c r="O873" s="532" t="s">
        <v>892</v>
      </c>
      <c r="P873" s="532" t="s">
        <v>892</v>
      </c>
      <c r="Q873" s="532" t="s">
        <v>892</v>
      </c>
      <c r="R873" s="532" t="s">
        <v>892</v>
      </c>
      <c r="S873" s="575" t="s">
        <v>892</v>
      </c>
    </row>
    <row r="874" spans="2:19" x14ac:dyDescent="0.25">
      <c r="B874" s="568"/>
      <c r="C874" s="569"/>
      <c r="D874" s="567"/>
      <c r="E874" s="567"/>
      <c r="F874" s="568"/>
      <c r="G874" s="568"/>
      <c r="H874" s="533"/>
      <c r="I874" s="533"/>
      <c r="J874" s="533"/>
      <c r="K874" s="533"/>
      <c r="L874" s="533"/>
      <c r="M874" s="533"/>
      <c r="N874" s="533"/>
      <c r="O874" s="533"/>
      <c r="P874" s="533"/>
      <c r="Q874" s="533"/>
      <c r="R874" s="533"/>
      <c r="S874" s="576"/>
    </row>
    <row r="875" spans="2:19" x14ac:dyDescent="0.25">
      <c r="B875" s="568"/>
      <c r="C875" s="569"/>
      <c r="D875" s="567"/>
      <c r="E875" s="567"/>
      <c r="F875" s="568"/>
      <c r="G875" s="568"/>
      <c r="H875" s="533"/>
      <c r="I875" s="533"/>
      <c r="J875" s="533"/>
      <c r="K875" s="533"/>
      <c r="L875" s="533"/>
      <c r="M875" s="533"/>
      <c r="N875" s="533"/>
      <c r="O875" s="533"/>
      <c r="P875" s="533"/>
      <c r="Q875" s="533"/>
      <c r="R875" s="533"/>
      <c r="S875" s="576"/>
    </row>
    <row r="876" spans="2:19" x14ac:dyDescent="0.25">
      <c r="B876" s="568"/>
      <c r="C876" s="569"/>
      <c r="D876" s="567"/>
      <c r="E876" s="567"/>
      <c r="F876" s="568"/>
      <c r="G876" s="568"/>
      <c r="H876" s="534"/>
      <c r="I876" s="534"/>
      <c r="J876" s="534"/>
      <c r="K876" s="534"/>
      <c r="L876" s="534"/>
      <c r="M876" s="534"/>
      <c r="N876" s="534"/>
      <c r="O876" s="534"/>
      <c r="P876" s="534"/>
      <c r="Q876" s="534"/>
      <c r="R876" s="534"/>
      <c r="S876" s="577"/>
    </row>
    <row r="877" spans="2:19" x14ac:dyDescent="0.25">
      <c r="B877" s="568">
        <v>17.399999999999999</v>
      </c>
      <c r="C877" s="569" t="s">
        <v>866</v>
      </c>
      <c r="D877" s="567" t="s">
        <v>162</v>
      </c>
      <c r="E877" s="567" t="s">
        <v>162</v>
      </c>
      <c r="F877" s="568">
        <v>2016</v>
      </c>
      <c r="G877" s="568">
        <v>2016</v>
      </c>
      <c r="H877" s="532" t="s">
        <v>892</v>
      </c>
      <c r="I877" s="532" t="s">
        <v>892</v>
      </c>
      <c r="J877" s="532" t="s">
        <v>892</v>
      </c>
      <c r="K877" s="532" t="s">
        <v>892</v>
      </c>
      <c r="L877" s="532" t="s">
        <v>892</v>
      </c>
      <c r="M877" s="532" t="s">
        <v>892</v>
      </c>
      <c r="N877" s="532" t="s">
        <v>892</v>
      </c>
      <c r="O877" s="532" t="s">
        <v>892</v>
      </c>
      <c r="P877" s="532" t="s">
        <v>892</v>
      </c>
      <c r="Q877" s="532" t="s">
        <v>892</v>
      </c>
      <c r="R877" s="532" t="s">
        <v>892</v>
      </c>
      <c r="S877" s="575" t="s">
        <v>892</v>
      </c>
    </row>
    <row r="878" spans="2:19" x14ac:dyDescent="0.25">
      <c r="B878" s="568"/>
      <c r="C878" s="569"/>
      <c r="D878" s="567"/>
      <c r="E878" s="567"/>
      <c r="F878" s="568"/>
      <c r="G878" s="568"/>
      <c r="H878" s="533"/>
      <c r="I878" s="533"/>
      <c r="J878" s="533"/>
      <c r="K878" s="533"/>
      <c r="L878" s="533"/>
      <c r="M878" s="533"/>
      <c r="N878" s="533"/>
      <c r="O878" s="533"/>
      <c r="P878" s="533"/>
      <c r="Q878" s="533"/>
      <c r="R878" s="533"/>
      <c r="S878" s="576"/>
    </row>
    <row r="879" spans="2:19" x14ac:dyDescent="0.25">
      <c r="B879" s="568"/>
      <c r="C879" s="569"/>
      <c r="D879" s="567"/>
      <c r="E879" s="567"/>
      <c r="F879" s="568"/>
      <c r="G879" s="568"/>
      <c r="H879" s="533"/>
      <c r="I879" s="533"/>
      <c r="J879" s="533"/>
      <c r="K879" s="533"/>
      <c r="L879" s="533"/>
      <c r="M879" s="533"/>
      <c r="N879" s="533"/>
      <c r="O879" s="533"/>
      <c r="P879" s="533"/>
      <c r="Q879" s="533"/>
      <c r="R879" s="533"/>
      <c r="S879" s="576"/>
    </row>
    <row r="880" spans="2:19" x14ac:dyDescent="0.25">
      <c r="B880" s="568"/>
      <c r="C880" s="569"/>
      <c r="D880" s="567"/>
      <c r="E880" s="567"/>
      <c r="F880" s="568"/>
      <c r="G880" s="568"/>
      <c r="H880" s="534"/>
      <c r="I880" s="534"/>
      <c r="J880" s="534"/>
      <c r="K880" s="534"/>
      <c r="L880" s="534"/>
      <c r="M880" s="534"/>
      <c r="N880" s="534"/>
      <c r="O880" s="534"/>
      <c r="P880" s="534"/>
      <c r="Q880" s="534"/>
      <c r="R880" s="534"/>
      <c r="S880" s="577"/>
    </row>
    <row r="881" spans="2:19" x14ac:dyDescent="0.25">
      <c r="B881" s="575">
        <v>17.5</v>
      </c>
      <c r="C881" s="578" t="s">
        <v>867</v>
      </c>
      <c r="D881" s="567" t="s">
        <v>162</v>
      </c>
      <c r="E881" s="567" t="s">
        <v>162</v>
      </c>
      <c r="F881" s="575">
        <v>2017</v>
      </c>
      <c r="G881" s="575">
        <v>2017</v>
      </c>
      <c r="H881" s="532"/>
      <c r="I881" s="532"/>
      <c r="J881" s="532"/>
      <c r="K881" s="532"/>
      <c r="L881" s="532"/>
      <c r="M881" s="532"/>
      <c r="N881" s="532"/>
      <c r="O881" s="532"/>
      <c r="P881" s="532"/>
      <c r="Q881" s="532"/>
      <c r="R881" s="532"/>
      <c r="S881" s="575"/>
    </row>
    <row r="882" spans="2:19" x14ac:dyDescent="0.25">
      <c r="B882" s="576"/>
      <c r="C882" s="579"/>
      <c r="D882" s="567"/>
      <c r="E882" s="567"/>
      <c r="F882" s="576"/>
      <c r="G882" s="576"/>
      <c r="H882" s="533"/>
      <c r="I882" s="533"/>
      <c r="J882" s="533"/>
      <c r="K882" s="533"/>
      <c r="L882" s="533"/>
      <c r="M882" s="533"/>
      <c r="N882" s="533"/>
      <c r="O882" s="533"/>
      <c r="P882" s="533"/>
      <c r="Q882" s="533"/>
      <c r="R882" s="533"/>
      <c r="S882" s="576"/>
    </row>
    <row r="883" spans="2:19" x14ac:dyDescent="0.25">
      <c r="B883" s="576"/>
      <c r="C883" s="579"/>
      <c r="D883" s="567"/>
      <c r="E883" s="567"/>
      <c r="F883" s="576"/>
      <c r="G883" s="576"/>
      <c r="H883" s="533"/>
      <c r="I883" s="533"/>
      <c r="J883" s="533"/>
      <c r="K883" s="533"/>
      <c r="L883" s="533"/>
      <c r="M883" s="533"/>
      <c r="N883" s="533"/>
      <c r="O883" s="533"/>
      <c r="P883" s="533"/>
      <c r="Q883" s="533"/>
      <c r="R883" s="533"/>
      <c r="S883" s="576"/>
    </row>
    <row r="884" spans="2:19" ht="37.5" customHeight="1" x14ac:dyDescent="0.25">
      <c r="B884" s="577"/>
      <c r="C884" s="580"/>
      <c r="D884" s="567"/>
      <c r="E884" s="567"/>
      <c r="F884" s="577"/>
      <c r="G884" s="577"/>
      <c r="H884" s="534"/>
      <c r="I884" s="534"/>
      <c r="J884" s="534"/>
      <c r="K884" s="534"/>
      <c r="L884" s="534"/>
      <c r="M884" s="534"/>
      <c r="N884" s="534"/>
      <c r="O884" s="534"/>
      <c r="P884" s="534"/>
      <c r="Q884" s="534"/>
      <c r="R884" s="534"/>
      <c r="S884" s="577"/>
    </row>
    <row r="885" spans="2:19" x14ac:dyDescent="0.25">
      <c r="B885" s="575">
        <v>17.600000000000001</v>
      </c>
      <c r="C885" s="578" t="s">
        <v>868</v>
      </c>
      <c r="D885" s="567" t="s">
        <v>162</v>
      </c>
      <c r="E885" s="567" t="s">
        <v>162</v>
      </c>
      <c r="F885" s="575">
        <v>2017</v>
      </c>
      <c r="G885" s="575">
        <v>2017</v>
      </c>
      <c r="H885" s="532"/>
      <c r="I885" s="532"/>
      <c r="J885" s="532"/>
      <c r="K885" s="532"/>
      <c r="L885" s="532"/>
      <c r="M885" s="532"/>
      <c r="N885" s="532"/>
      <c r="O885" s="532"/>
      <c r="P885" s="532"/>
      <c r="Q885" s="532"/>
      <c r="R885" s="532"/>
      <c r="S885" s="575"/>
    </row>
    <row r="886" spans="2:19" x14ac:dyDescent="0.25">
      <c r="B886" s="576"/>
      <c r="C886" s="579"/>
      <c r="D886" s="567"/>
      <c r="E886" s="567"/>
      <c r="F886" s="576"/>
      <c r="G886" s="576"/>
      <c r="H886" s="533"/>
      <c r="I886" s="533"/>
      <c r="J886" s="533"/>
      <c r="K886" s="533"/>
      <c r="L886" s="533"/>
      <c r="M886" s="533"/>
      <c r="N886" s="533"/>
      <c r="O886" s="533"/>
      <c r="P886" s="533"/>
      <c r="Q886" s="533"/>
      <c r="R886" s="533"/>
      <c r="S886" s="576"/>
    </row>
    <row r="887" spans="2:19" x14ac:dyDescent="0.25">
      <c r="B887" s="576"/>
      <c r="C887" s="579"/>
      <c r="D887" s="567"/>
      <c r="E887" s="567"/>
      <c r="F887" s="576"/>
      <c r="G887" s="576"/>
      <c r="H887" s="533"/>
      <c r="I887" s="533"/>
      <c r="J887" s="533"/>
      <c r="K887" s="533"/>
      <c r="L887" s="533"/>
      <c r="M887" s="533"/>
      <c r="N887" s="533"/>
      <c r="O887" s="533"/>
      <c r="P887" s="533"/>
      <c r="Q887" s="533"/>
      <c r="R887" s="533"/>
      <c r="S887" s="576"/>
    </row>
    <row r="888" spans="2:19" x14ac:dyDescent="0.25">
      <c r="B888" s="577"/>
      <c r="C888" s="580"/>
      <c r="D888" s="567"/>
      <c r="E888" s="567"/>
      <c r="F888" s="577"/>
      <c r="G888" s="577"/>
      <c r="H888" s="534"/>
      <c r="I888" s="534"/>
      <c r="J888" s="534"/>
      <c r="K888" s="534"/>
      <c r="L888" s="534"/>
      <c r="M888" s="534"/>
      <c r="N888" s="534"/>
      <c r="O888" s="534"/>
      <c r="P888" s="534"/>
      <c r="Q888" s="534"/>
      <c r="R888" s="534"/>
      <c r="S888" s="577"/>
    </row>
    <row r="889" spans="2:19" x14ac:dyDescent="0.25">
      <c r="B889" s="575">
        <v>17.7</v>
      </c>
      <c r="C889" s="578" t="s">
        <v>869</v>
      </c>
      <c r="D889" s="567" t="s">
        <v>162</v>
      </c>
      <c r="E889" s="567" t="s">
        <v>162</v>
      </c>
      <c r="F889" s="575">
        <v>2017</v>
      </c>
      <c r="G889" s="575">
        <v>2017</v>
      </c>
      <c r="H889" s="532"/>
      <c r="I889" s="532"/>
      <c r="J889" s="532"/>
      <c r="K889" s="532"/>
      <c r="L889" s="532"/>
      <c r="M889" s="532"/>
      <c r="N889" s="532"/>
      <c r="O889" s="532"/>
      <c r="P889" s="532"/>
      <c r="Q889" s="532"/>
      <c r="R889" s="532"/>
      <c r="S889" s="575"/>
    </row>
    <row r="890" spans="2:19" x14ac:dyDescent="0.25">
      <c r="B890" s="576"/>
      <c r="C890" s="579"/>
      <c r="D890" s="567"/>
      <c r="E890" s="567"/>
      <c r="F890" s="576"/>
      <c r="G890" s="576"/>
      <c r="H890" s="533"/>
      <c r="I890" s="533"/>
      <c r="J890" s="533"/>
      <c r="K890" s="533"/>
      <c r="L890" s="533"/>
      <c r="M890" s="533"/>
      <c r="N890" s="533"/>
      <c r="O890" s="533"/>
      <c r="P890" s="533"/>
      <c r="Q890" s="533"/>
      <c r="R890" s="533"/>
      <c r="S890" s="576"/>
    </row>
    <row r="891" spans="2:19" x14ac:dyDescent="0.25">
      <c r="B891" s="576"/>
      <c r="C891" s="579"/>
      <c r="D891" s="567"/>
      <c r="E891" s="567"/>
      <c r="F891" s="576"/>
      <c r="G891" s="576"/>
      <c r="H891" s="533"/>
      <c r="I891" s="533"/>
      <c r="J891" s="533"/>
      <c r="K891" s="533"/>
      <c r="L891" s="533"/>
      <c r="M891" s="533"/>
      <c r="N891" s="533"/>
      <c r="O891" s="533"/>
      <c r="P891" s="533"/>
      <c r="Q891" s="533"/>
      <c r="R891" s="533"/>
      <c r="S891" s="576"/>
    </row>
    <row r="892" spans="2:19" ht="28.5" customHeight="1" x14ac:dyDescent="0.25">
      <c r="B892" s="577"/>
      <c r="C892" s="580"/>
      <c r="D892" s="567"/>
      <c r="E892" s="567"/>
      <c r="F892" s="577"/>
      <c r="G892" s="577"/>
      <c r="H892" s="534"/>
      <c r="I892" s="534"/>
      <c r="J892" s="534"/>
      <c r="K892" s="534"/>
      <c r="L892" s="534"/>
      <c r="M892" s="534"/>
      <c r="N892" s="534"/>
      <c r="O892" s="534"/>
      <c r="P892" s="534"/>
      <c r="Q892" s="534"/>
      <c r="R892" s="534"/>
      <c r="S892" s="577"/>
    </row>
    <row r="893" spans="2:19" x14ac:dyDescent="0.25">
      <c r="B893" s="575">
        <v>17.8</v>
      </c>
      <c r="C893" s="578" t="s">
        <v>870</v>
      </c>
      <c r="D893" s="567" t="s">
        <v>162</v>
      </c>
      <c r="E893" s="567" t="s">
        <v>162</v>
      </c>
      <c r="F893" s="575">
        <v>2018</v>
      </c>
      <c r="G893" s="575">
        <v>2018</v>
      </c>
      <c r="H893" s="532"/>
      <c r="I893" s="532"/>
      <c r="J893" s="532"/>
      <c r="K893" s="532"/>
      <c r="L893" s="532"/>
      <c r="M893" s="532"/>
      <c r="N893" s="532"/>
      <c r="O893" s="532"/>
      <c r="P893" s="532"/>
      <c r="Q893" s="532"/>
      <c r="R893" s="532"/>
      <c r="S893" s="575"/>
    </row>
    <row r="894" spans="2:19" x14ac:dyDescent="0.25">
      <c r="B894" s="576"/>
      <c r="C894" s="579"/>
      <c r="D894" s="567"/>
      <c r="E894" s="567"/>
      <c r="F894" s="576"/>
      <c r="G894" s="576"/>
      <c r="H894" s="533"/>
      <c r="I894" s="533"/>
      <c r="J894" s="533"/>
      <c r="K894" s="533"/>
      <c r="L894" s="533"/>
      <c r="M894" s="533"/>
      <c r="N894" s="533"/>
      <c r="O894" s="533"/>
      <c r="P894" s="533"/>
      <c r="Q894" s="533"/>
      <c r="R894" s="533"/>
      <c r="S894" s="576"/>
    </row>
    <row r="895" spans="2:19" x14ac:dyDescent="0.25">
      <c r="B895" s="576"/>
      <c r="C895" s="579"/>
      <c r="D895" s="567"/>
      <c r="E895" s="567"/>
      <c r="F895" s="576"/>
      <c r="G895" s="576"/>
      <c r="H895" s="533"/>
      <c r="I895" s="533"/>
      <c r="J895" s="533"/>
      <c r="K895" s="533"/>
      <c r="L895" s="533"/>
      <c r="M895" s="533"/>
      <c r="N895" s="533"/>
      <c r="O895" s="533"/>
      <c r="P895" s="533"/>
      <c r="Q895" s="533"/>
      <c r="R895" s="533"/>
      <c r="S895" s="576"/>
    </row>
    <row r="896" spans="2:19" ht="23.25" customHeight="1" x14ac:dyDescent="0.25">
      <c r="B896" s="577"/>
      <c r="C896" s="580"/>
      <c r="D896" s="567"/>
      <c r="E896" s="567"/>
      <c r="F896" s="577"/>
      <c r="G896" s="577"/>
      <c r="H896" s="534"/>
      <c r="I896" s="534"/>
      <c r="J896" s="534"/>
      <c r="K896" s="534"/>
      <c r="L896" s="534"/>
      <c r="M896" s="534"/>
      <c r="N896" s="534"/>
      <c r="O896" s="534"/>
      <c r="P896" s="534"/>
      <c r="Q896" s="534"/>
      <c r="R896" s="534"/>
      <c r="S896" s="577"/>
    </row>
    <row r="897" spans="2:19" x14ac:dyDescent="0.25">
      <c r="B897" s="575">
        <v>17.899999999999999</v>
      </c>
      <c r="C897" s="578" t="s">
        <v>871</v>
      </c>
      <c r="D897" s="567" t="s">
        <v>162</v>
      </c>
      <c r="E897" s="567" t="s">
        <v>162</v>
      </c>
      <c r="F897" s="575">
        <v>2018</v>
      </c>
      <c r="G897" s="575">
        <v>2018</v>
      </c>
      <c r="H897" s="532"/>
      <c r="I897" s="532"/>
      <c r="J897" s="532"/>
      <c r="K897" s="532"/>
      <c r="L897" s="532"/>
      <c r="M897" s="532"/>
      <c r="N897" s="532"/>
      <c r="O897" s="532"/>
      <c r="P897" s="532"/>
      <c r="Q897" s="532"/>
      <c r="R897" s="532"/>
      <c r="S897" s="575"/>
    </row>
    <row r="898" spans="2:19" x14ac:dyDescent="0.25">
      <c r="B898" s="576"/>
      <c r="C898" s="579"/>
      <c r="D898" s="567"/>
      <c r="E898" s="567"/>
      <c r="F898" s="576"/>
      <c r="G898" s="576"/>
      <c r="H898" s="533"/>
      <c r="I898" s="533"/>
      <c r="J898" s="533"/>
      <c r="K898" s="533"/>
      <c r="L898" s="533"/>
      <c r="M898" s="533"/>
      <c r="N898" s="533"/>
      <c r="O898" s="533"/>
      <c r="P898" s="533"/>
      <c r="Q898" s="533"/>
      <c r="R898" s="533"/>
      <c r="S898" s="576"/>
    </row>
    <row r="899" spans="2:19" x14ac:dyDescent="0.25">
      <c r="B899" s="576"/>
      <c r="C899" s="579"/>
      <c r="D899" s="567"/>
      <c r="E899" s="567"/>
      <c r="F899" s="576"/>
      <c r="G899" s="576"/>
      <c r="H899" s="533"/>
      <c r="I899" s="533"/>
      <c r="J899" s="533"/>
      <c r="K899" s="533"/>
      <c r="L899" s="533"/>
      <c r="M899" s="533"/>
      <c r="N899" s="533"/>
      <c r="O899" s="533"/>
      <c r="P899" s="533"/>
      <c r="Q899" s="533"/>
      <c r="R899" s="533"/>
      <c r="S899" s="576"/>
    </row>
    <row r="900" spans="2:19" x14ac:dyDescent="0.25">
      <c r="B900" s="577"/>
      <c r="C900" s="580"/>
      <c r="D900" s="567"/>
      <c r="E900" s="567"/>
      <c r="F900" s="577"/>
      <c r="G900" s="577"/>
      <c r="H900" s="534"/>
      <c r="I900" s="534"/>
      <c r="J900" s="534"/>
      <c r="K900" s="534"/>
      <c r="L900" s="534"/>
      <c r="M900" s="534"/>
      <c r="N900" s="534"/>
      <c r="O900" s="534"/>
      <c r="P900" s="534"/>
      <c r="Q900" s="534"/>
      <c r="R900" s="534"/>
      <c r="S900" s="577"/>
    </row>
    <row r="901" spans="2:19" x14ac:dyDescent="0.25">
      <c r="B901" s="547">
        <v>18</v>
      </c>
      <c r="C901" s="548" t="s">
        <v>603</v>
      </c>
      <c r="D901" s="552" t="s">
        <v>872</v>
      </c>
      <c r="E901" s="587" t="s">
        <v>873</v>
      </c>
      <c r="F901" s="547">
        <v>2014</v>
      </c>
      <c r="G901" s="547">
        <v>2018</v>
      </c>
      <c r="H901" s="558"/>
      <c r="I901" s="559"/>
      <c r="J901" s="559"/>
      <c r="K901" s="559"/>
      <c r="L901" s="559"/>
      <c r="M901" s="559"/>
      <c r="N901" s="559"/>
      <c r="O901" s="559"/>
      <c r="P901" s="559"/>
      <c r="Q901" s="559"/>
      <c r="R901" s="559"/>
      <c r="S901" s="560"/>
    </row>
    <row r="902" spans="2:19" x14ac:dyDescent="0.25">
      <c r="B902" s="547"/>
      <c r="C902" s="548"/>
      <c r="D902" s="555"/>
      <c r="E902" s="588"/>
      <c r="F902" s="547"/>
      <c r="G902" s="547"/>
      <c r="H902" s="561"/>
      <c r="I902" s="562"/>
      <c r="J902" s="562"/>
      <c r="K902" s="562"/>
      <c r="L902" s="562"/>
      <c r="M902" s="562"/>
      <c r="N902" s="562"/>
      <c r="O902" s="562"/>
      <c r="P902" s="562"/>
      <c r="Q902" s="562"/>
      <c r="R902" s="562"/>
      <c r="S902" s="563"/>
    </row>
    <row r="903" spans="2:19" x14ac:dyDescent="0.25">
      <c r="B903" s="547"/>
      <c r="C903" s="548"/>
      <c r="D903" s="555"/>
      <c r="E903" s="588"/>
      <c r="F903" s="547"/>
      <c r="G903" s="547"/>
      <c r="H903" s="561"/>
      <c r="I903" s="562"/>
      <c r="J903" s="562"/>
      <c r="K903" s="562"/>
      <c r="L903" s="562"/>
      <c r="M903" s="562"/>
      <c r="N903" s="562"/>
      <c r="O903" s="562"/>
      <c r="P903" s="562"/>
      <c r="Q903" s="562"/>
      <c r="R903" s="562"/>
      <c r="S903" s="563"/>
    </row>
    <row r="904" spans="2:19" ht="89.25" customHeight="1" x14ac:dyDescent="0.25">
      <c r="B904" s="547"/>
      <c r="C904" s="548"/>
      <c r="D904" s="556"/>
      <c r="E904" s="589"/>
      <c r="F904" s="547"/>
      <c r="G904" s="547"/>
      <c r="H904" s="564"/>
      <c r="I904" s="565"/>
      <c r="J904" s="565"/>
      <c r="K904" s="565"/>
      <c r="L904" s="565"/>
      <c r="M904" s="565"/>
      <c r="N904" s="565"/>
      <c r="O904" s="565"/>
      <c r="P904" s="565"/>
      <c r="Q904" s="565"/>
      <c r="R904" s="565"/>
      <c r="S904" s="566"/>
    </row>
    <row r="905" spans="2:19" x14ac:dyDescent="0.25">
      <c r="B905" s="568">
        <v>18.100000000000001</v>
      </c>
      <c r="C905" s="569" t="s">
        <v>874</v>
      </c>
      <c r="D905" s="567" t="s">
        <v>162</v>
      </c>
      <c r="E905" s="567" t="s">
        <v>162</v>
      </c>
      <c r="F905" s="568">
        <v>2014</v>
      </c>
      <c r="G905" s="568">
        <v>2018</v>
      </c>
      <c r="H905" s="532" t="s">
        <v>892</v>
      </c>
      <c r="I905" s="532" t="s">
        <v>892</v>
      </c>
      <c r="J905" s="532" t="s">
        <v>892</v>
      </c>
      <c r="K905" s="532" t="s">
        <v>892</v>
      </c>
      <c r="L905" s="532" t="s">
        <v>892</v>
      </c>
      <c r="M905" s="532" t="s">
        <v>892</v>
      </c>
      <c r="N905" s="532" t="s">
        <v>892</v>
      </c>
      <c r="O905" s="532" t="s">
        <v>892</v>
      </c>
      <c r="P905" s="532" t="s">
        <v>892</v>
      </c>
      <c r="Q905" s="532" t="s">
        <v>892</v>
      </c>
      <c r="R905" s="532" t="s">
        <v>892</v>
      </c>
      <c r="S905" s="575" t="s">
        <v>892</v>
      </c>
    </row>
    <row r="906" spans="2:19" x14ac:dyDescent="0.25">
      <c r="B906" s="568"/>
      <c r="C906" s="569"/>
      <c r="D906" s="567"/>
      <c r="E906" s="567"/>
      <c r="F906" s="568"/>
      <c r="G906" s="568"/>
      <c r="H906" s="533"/>
      <c r="I906" s="533"/>
      <c r="J906" s="533"/>
      <c r="K906" s="533"/>
      <c r="L906" s="533"/>
      <c r="M906" s="533"/>
      <c r="N906" s="533"/>
      <c r="O906" s="533"/>
      <c r="P906" s="533"/>
      <c r="Q906" s="533"/>
      <c r="R906" s="533"/>
      <c r="S906" s="576"/>
    </row>
    <row r="907" spans="2:19" x14ac:dyDescent="0.25">
      <c r="B907" s="568"/>
      <c r="C907" s="569"/>
      <c r="D907" s="567"/>
      <c r="E907" s="567"/>
      <c r="F907" s="568"/>
      <c r="G907" s="568"/>
      <c r="H907" s="533"/>
      <c r="I907" s="533"/>
      <c r="J907" s="533"/>
      <c r="K907" s="533"/>
      <c r="L907" s="533"/>
      <c r="M907" s="533"/>
      <c r="N907" s="533"/>
      <c r="O907" s="533"/>
      <c r="P907" s="533"/>
      <c r="Q907" s="533"/>
      <c r="R907" s="533"/>
      <c r="S907" s="576"/>
    </row>
    <row r="908" spans="2:19" ht="23.25" customHeight="1" x14ac:dyDescent="0.25">
      <c r="B908" s="568"/>
      <c r="C908" s="569"/>
      <c r="D908" s="567"/>
      <c r="E908" s="567"/>
      <c r="F908" s="568"/>
      <c r="G908" s="568"/>
      <c r="H908" s="534"/>
      <c r="I908" s="534"/>
      <c r="J908" s="534"/>
      <c r="K908" s="534"/>
      <c r="L908" s="534"/>
      <c r="M908" s="534"/>
      <c r="N908" s="534"/>
      <c r="O908" s="534"/>
      <c r="P908" s="534"/>
      <c r="Q908" s="534"/>
      <c r="R908" s="534"/>
      <c r="S908" s="577"/>
    </row>
    <row r="909" spans="2:19" x14ac:dyDescent="0.25">
      <c r="B909" s="568">
        <v>18.2</v>
      </c>
      <c r="C909" s="569" t="s">
        <v>606</v>
      </c>
      <c r="D909" s="567" t="s">
        <v>162</v>
      </c>
      <c r="E909" s="567" t="s">
        <v>162</v>
      </c>
      <c r="F909" s="568">
        <v>2014</v>
      </c>
      <c r="G909" s="568">
        <v>2018</v>
      </c>
      <c r="H909" s="532" t="s">
        <v>892</v>
      </c>
      <c r="I909" s="532" t="s">
        <v>892</v>
      </c>
      <c r="J909" s="532" t="s">
        <v>892</v>
      </c>
      <c r="K909" s="532" t="s">
        <v>892</v>
      </c>
      <c r="L909" s="532" t="s">
        <v>892</v>
      </c>
      <c r="M909" s="532" t="s">
        <v>892</v>
      </c>
      <c r="N909" s="532" t="s">
        <v>892</v>
      </c>
      <c r="O909" s="532" t="s">
        <v>892</v>
      </c>
      <c r="P909" s="532" t="s">
        <v>892</v>
      </c>
      <c r="Q909" s="532" t="s">
        <v>892</v>
      </c>
      <c r="R909" s="532" t="s">
        <v>892</v>
      </c>
      <c r="S909" s="575" t="s">
        <v>892</v>
      </c>
    </row>
    <row r="910" spans="2:19" x14ac:dyDescent="0.25">
      <c r="B910" s="568"/>
      <c r="C910" s="569"/>
      <c r="D910" s="567"/>
      <c r="E910" s="567"/>
      <c r="F910" s="568"/>
      <c r="G910" s="568"/>
      <c r="H910" s="533"/>
      <c r="I910" s="533"/>
      <c r="J910" s="533"/>
      <c r="K910" s="533"/>
      <c r="L910" s="533"/>
      <c r="M910" s="533"/>
      <c r="N910" s="533"/>
      <c r="O910" s="533"/>
      <c r="P910" s="533"/>
      <c r="Q910" s="533"/>
      <c r="R910" s="533"/>
      <c r="S910" s="576"/>
    </row>
    <row r="911" spans="2:19" x14ac:dyDescent="0.25">
      <c r="B911" s="568"/>
      <c r="C911" s="569"/>
      <c r="D911" s="567"/>
      <c r="E911" s="567"/>
      <c r="F911" s="568"/>
      <c r="G911" s="568"/>
      <c r="H911" s="533"/>
      <c r="I911" s="533"/>
      <c r="J911" s="533"/>
      <c r="K911" s="533"/>
      <c r="L911" s="533"/>
      <c r="M911" s="533"/>
      <c r="N911" s="533"/>
      <c r="O911" s="533"/>
      <c r="P911" s="533"/>
      <c r="Q911" s="533"/>
      <c r="R911" s="533"/>
      <c r="S911" s="576"/>
    </row>
    <row r="912" spans="2:19" x14ac:dyDescent="0.25">
      <c r="B912" s="568"/>
      <c r="C912" s="569"/>
      <c r="D912" s="567"/>
      <c r="E912" s="567"/>
      <c r="F912" s="568"/>
      <c r="G912" s="568"/>
      <c r="H912" s="534"/>
      <c r="I912" s="534"/>
      <c r="J912" s="534"/>
      <c r="K912" s="534"/>
      <c r="L912" s="534"/>
      <c r="M912" s="534"/>
      <c r="N912" s="534"/>
      <c r="O912" s="534"/>
      <c r="P912" s="534"/>
      <c r="Q912" s="534"/>
      <c r="R912" s="534"/>
      <c r="S912" s="577"/>
    </row>
    <row r="913" spans="2:19" x14ac:dyDescent="0.25">
      <c r="B913" s="575">
        <v>18.3</v>
      </c>
      <c r="C913" s="578" t="s">
        <v>875</v>
      </c>
      <c r="D913" s="567" t="s">
        <v>162</v>
      </c>
      <c r="E913" s="567" t="s">
        <v>162</v>
      </c>
      <c r="F913" s="575">
        <v>2017</v>
      </c>
      <c r="G913" s="575">
        <v>2018</v>
      </c>
      <c r="H913" s="532"/>
      <c r="I913" s="532"/>
      <c r="J913" s="532"/>
      <c r="K913" s="532"/>
      <c r="L913" s="532"/>
      <c r="M913" s="532"/>
      <c r="N913" s="532"/>
      <c r="O913" s="532"/>
      <c r="P913" s="532"/>
      <c r="Q913" s="532"/>
      <c r="R913" s="532"/>
      <c r="S913" s="575"/>
    </row>
    <row r="914" spans="2:19" x14ac:dyDescent="0.25">
      <c r="B914" s="576"/>
      <c r="C914" s="579"/>
      <c r="D914" s="567"/>
      <c r="E914" s="567"/>
      <c r="F914" s="576"/>
      <c r="G914" s="576"/>
      <c r="H914" s="533"/>
      <c r="I914" s="533"/>
      <c r="J914" s="533"/>
      <c r="K914" s="533"/>
      <c r="L914" s="533"/>
      <c r="M914" s="533"/>
      <c r="N914" s="533"/>
      <c r="O914" s="533"/>
      <c r="P914" s="533"/>
      <c r="Q914" s="533"/>
      <c r="R914" s="533"/>
      <c r="S914" s="576"/>
    </row>
    <row r="915" spans="2:19" x14ac:dyDescent="0.25">
      <c r="B915" s="576"/>
      <c r="C915" s="579"/>
      <c r="D915" s="567"/>
      <c r="E915" s="567"/>
      <c r="F915" s="576"/>
      <c r="G915" s="576"/>
      <c r="H915" s="533"/>
      <c r="I915" s="533"/>
      <c r="J915" s="533"/>
      <c r="K915" s="533"/>
      <c r="L915" s="533"/>
      <c r="M915" s="533"/>
      <c r="N915" s="533"/>
      <c r="O915" s="533"/>
      <c r="P915" s="533"/>
      <c r="Q915" s="533"/>
      <c r="R915" s="533"/>
      <c r="S915" s="576"/>
    </row>
    <row r="916" spans="2:19" ht="21" customHeight="1" x14ac:dyDescent="0.25">
      <c r="B916" s="577"/>
      <c r="C916" s="580"/>
      <c r="D916" s="567"/>
      <c r="E916" s="567"/>
      <c r="F916" s="577"/>
      <c r="G916" s="577"/>
      <c r="H916" s="534"/>
      <c r="I916" s="534"/>
      <c r="J916" s="534"/>
      <c r="K916" s="534"/>
      <c r="L916" s="534"/>
      <c r="M916" s="534"/>
      <c r="N916" s="534"/>
      <c r="O916" s="534"/>
      <c r="P916" s="534"/>
      <c r="Q916" s="534"/>
      <c r="R916" s="534"/>
      <c r="S916" s="577"/>
    </row>
    <row r="917" spans="2:19" x14ac:dyDescent="0.25">
      <c r="B917" s="547">
        <v>19</v>
      </c>
      <c r="C917" s="548" t="s">
        <v>610</v>
      </c>
      <c r="D917" s="497" t="s">
        <v>646</v>
      </c>
      <c r="E917" s="552" t="s">
        <v>876</v>
      </c>
      <c r="F917" s="547">
        <v>2014</v>
      </c>
      <c r="G917" s="547">
        <v>2018</v>
      </c>
      <c r="H917" s="558"/>
      <c r="I917" s="559"/>
      <c r="J917" s="559"/>
      <c r="K917" s="559"/>
      <c r="L917" s="559"/>
      <c r="M917" s="559"/>
      <c r="N917" s="559"/>
      <c r="O917" s="559"/>
      <c r="P917" s="559"/>
      <c r="Q917" s="559"/>
      <c r="R917" s="559"/>
      <c r="S917" s="560"/>
    </row>
    <row r="918" spans="2:19" x14ac:dyDescent="0.25">
      <c r="B918" s="547"/>
      <c r="C918" s="548"/>
      <c r="D918" s="498"/>
      <c r="E918" s="555"/>
      <c r="F918" s="547"/>
      <c r="G918" s="547"/>
      <c r="H918" s="561"/>
      <c r="I918" s="562"/>
      <c r="J918" s="562"/>
      <c r="K918" s="562"/>
      <c r="L918" s="562"/>
      <c r="M918" s="562"/>
      <c r="N918" s="562"/>
      <c r="O918" s="562"/>
      <c r="P918" s="562"/>
      <c r="Q918" s="562"/>
      <c r="R918" s="562"/>
      <c r="S918" s="563"/>
    </row>
    <row r="919" spans="2:19" x14ac:dyDescent="0.25">
      <c r="B919" s="547"/>
      <c r="C919" s="548"/>
      <c r="D919" s="498"/>
      <c r="E919" s="555"/>
      <c r="F919" s="547"/>
      <c r="G919" s="547"/>
      <c r="H919" s="561"/>
      <c r="I919" s="562"/>
      <c r="J919" s="562"/>
      <c r="K919" s="562"/>
      <c r="L919" s="562"/>
      <c r="M919" s="562"/>
      <c r="N919" s="562"/>
      <c r="O919" s="562"/>
      <c r="P919" s="562"/>
      <c r="Q919" s="562"/>
      <c r="R919" s="562"/>
      <c r="S919" s="563"/>
    </row>
    <row r="920" spans="2:19" ht="80.25" customHeight="1" x14ac:dyDescent="0.25">
      <c r="B920" s="547"/>
      <c r="C920" s="548"/>
      <c r="D920" s="498"/>
      <c r="E920" s="556"/>
      <c r="F920" s="547"/>
      <c r="G920" s="547"/>
      <c r="H920" s="564"/>
      <c r="I920" s="565"/>
      <c r="J920" s="565"/>
      <c r="K920" s="565"/>
      <c r="L920" s="565"/>
      <c r="M920" s="565"/>
      <c r="N920" s="565"/>
      <c r="O920" s="565"/>
      <c r="P920" s="565"/>
      <c r="Q920" s="565"/>
      <c r="R920" s="565"/>
      <c r="S920" s="566"/>
    </row>
    <row r="921" spans="2:19" x14ac:dyDescent="0.25">
      <c r="B921" s="568">
        <v>19.100000000000001</v>
      </c>
      <c r="C921" s="569" t="s">
        <v>877</v>
      </c>
      <c r="D921" s="567" t="s">
        <v>162</v>
      </c>
      <c r="E921" s="567" t="s">
        <v>162</v>
      </c>
      <c r="F921" s="568">
        <v>2015</v>
      </c>
      <c r="G921" s="568">
        <v>2015</v>
      </c>
      <c r="H921" s="532"/>
      <c r="I921" s="532"/>
      <c r="J921" s="532"/>
      <c r="K921" s="532"/>
      <c r="L921" s="532"/>
      <c r="M921" s="532" t="s">
        <v>892</v>
      </c>
      <c r="N921" s="532" t="s">
        <v>892</v>
      </c>
      <c r="O921" s="532"/>
      <c r="P921" s="532"/>
      <c r="Q921" s="532"/>
      <c r="R921" s="532"/>
      <c r="S921" s="575"/>
    </row>
    <row r="922" spans="2:19" x14ac:dyDescent="0.25">
      <c r="B922" s="568"/>
      <c r="C922" s="569"/>
      <c r="D922" s="567"/>
      <c r="E922" s="567"/>
      <c r="F922" s="568"/>
      <c r="G922" s="568"/>
      <c r="H922" s="533"/>
      <c r="I922" s="533"/>
      <c r="J922" s="533"/>
      <c r="K922" s="533"/>
      <c r="L922" s="533"/>
      <c r="M922" s="533"/>
      <c r="N922" s="533"/>
      <c r="O922" s="533"/>
      <c r="P922" s="533"/>
      <c r="Q922" s="533"/>
      <c r="R922" s="533"/>
      <c r="S922" s="576"/>
    </row>
    <row r="923" spans="2:19" x14ac:dyDescent="0.25">
      <c r="B923" s="568"/>
      <c r="C923" s="569"/>
      <c r="D923" s="567"/>
      <c r="E923" s="567"/>
      <c r="F923" s="568"/>
      <c r="G923" s="568"/>
      <c r="H923" s="533"/>
      <c r="I923" s="533"/>
      <c r="J923" s="533"/>
      <c r="K923" s="533"/>
      <c r="L923" s="533"/>
      <c r="M923" s="533"/>
      <c r="N923" s="533"/>
      <c r="O923" s="533"/>
      <c r="P923" s="533"/>
      <c r="Q923" s="533"/>
      <c r="R923" s="533"/>
      <c r="S923" s="576"/>
    </row>
    <row r="924" spans="2:19" ht="36.75" customHeight="1" x14ac:dyDescent="0.25">
      <c r="B924" s="568"/>
      <c r="C924" s="569"/>
      <c r="D924" s="567"/>
      <c r="E924" s="567"/>
      <c r="F924" s="568"/>
      <c r="G924" s="568"/>
      <c r="H924" s="534"/>
      <c r="I924" s="534"/>
      <c r="J924" s="534"/>
      <c r="K924" s="534"/>
      <c r="L924" s="534"/>
      <c r="M924" s="534"/>
      <c r="N924" s="534"/>
      <c r="O924" s="534"/>
      <c r="P924" s="534"/>
      <c r="Q924" s="534"/>
      <c r="R924" s="534"/>
      <c r="S924" s="577"/>
    </row>
    <row r="925" spans="2:19" x14ac:dyDescent="0.25">
      <c r="B925" s="568">
        <v>19.2</v>
      </c>
      <c r="C925" s="569" t="s">
        <v>878</v>
      </c>
      <c r="D925" s="567" t="s">
        <v>162</v>
      </c>
      <c r="E925" s="567" t="s">
        <v>162</v>
      </c>
      <c r="F925" s="568">
        <v>2017</v>
      </c>
      <c r="G925" s="568">
        <v>2017</v>
      </c>
      <c r="H925" s="532"/>
      <c r="I925" s="532"/>
      <c r="J925" s="532"/>
      <c r="K925" s="532"/>
      <c r="L925" s="532"/>
      <c r="M925" s="532"/>
      <c r="N925" s="532"/>
      <c r="O925" s="532"/>
      <c r="P925" s="532"/>
      <c r="Q925" s="532"/>
      <c r="R925" s="532"/>
      <c r="S925" s="575"/>
    </row>
    <row r="926" spans="2:19" x14ac:dyDescent="0.25">
      <c r="B926" s="568"/>
      <c r="C926" s="569"/>
      <c r="D926" s="567"/>
      <c r="E926" s="567"/>
      <c r="F926" s="568"/>
      <c r="G926" s="568"/>
      <c r="H926" s="533"/>
      <c r="I926" s="533"/>
      <c r="J926" s="533"/>
      <c r="K926" s="533"/>
      <c r="L926" s="533"/>
      <c r="M926" s="533"/>
      <c r="N926" s="533"/>
      <c r="O926" s="533"/>
      <c r="P926" s="533"/>
      <c r="Q926" s="533"/>
      <c r="R926" s="533"/>
      <c r="S926" s="576"/>
    </row>
    <row r="927" spans="2:19" x14ac:dyDescent="0.25">
      <c r="B927" s="568"/>
      <c r="C927" s="569"/>
      <c r="D927" s="567"/>
      <c r="E927" s="567"/>
      <c r="F927" s="568"/>
      <c r="G927" s="568"/>
      <c r="H927" s="533"/>
      <c r="I927" s="533"/>
      <c r="J927" s="533"/>
      <c r="K927" s="533"/>
      <c r="L927" s="533"/>
      <c r="M927" s="533"/>
      <c r="N927" s="533"/>
      <c r="O927" s="533"/>
      <c r="P927" s="533"/>
      <c r="Q927" s="533"/>
      <c r="R927" s="533"/>
      <c r="S927" s="576"/>
    </row>
    <row r="928" spans="2:19" x14ac:dyDescent="0.25">
      <c r="B928" s="568"/>
      <c r="C928" s="569"/>
      <c r="D928" s="567"/>
      <c r="E928" s="567"/>
      <c r="F928" s="568"/>
      <c r="G928" s="568"/>
      <c r="H928" s="534"/>
      <c r="I928" s="534"/>
      <c r="J928" s="534"/>
      <c r="K928" s="534"/>
      <c r="L928" s="534"/>
      <c r="M928" s="534"/>
      <c r="N928" s="534"/>
      <c r="O928" s="534"/>
      <c r="P928" s="534"/>
      <c r="Q928" s="534"/>
      <c r="R928" s="534"/>
      <c r="S928" s="577"/>
    </row>
    <row r="929" spans="2:19" x14ac:dyDescent="0.25">
      <c r="B929" s="568">
        <v>19.3</v>
      </c>
      <c r="C929" s="569" t="s">
        <v>879</v>
      </c>
      <c r="D929" s="567" t="s">
        <v>162</v>
      </c>
      <c r="E929" s="567" t="s">
        <v>162</v>
      </c>
      <c r="F929" s="568">
        <v>2018</v>
      </c>
      <c r="G929" s="568">
        <v>2018</v>
      </c>
      <c r="H929" s="532"/>
      <c r="I929" s="532"/>
      <c r="J929" s="532"/>
      <c r="K929" s="532"/>
      <c r="L929" s="532"/>
      <c r="M929" s="532"/>
      <c r="N929" s="532"/>
      <c r="O929" s="532"/>
      <c r="P929" s="532"/>
      <c r="Q929" s="532"/>
      <c r="R929" s="532"/>
      <c r="S929" s="575"/>
    </row>
    <row r="930" spans="2:19" x14ac:dyDescent="0.25">
      <c r="B930" s="568"/>
      <c r="C930" s="569"/>
      <c r="D930" s="567"/>
      <c r="E930" s="567"/>
      <c r="F930" s="568"/>
      <c r="G930" s="568"/>
      <c r="H930" s="533"/>
      <c r="I930" s="533"/>
      <c r="J930" s="533"/>
      <c r="K930" s="533"/>
      <c r="L930" s="533"/>
      <c r="M930" s="533"/>
      <c r="N930" s="533"/>
      <c r="O930" s="533"/>
      <c r="P930" s="533"/>
      <c r="Q930" s="533"/>
      <c r="R930" s="533"/>
      <c r="S930" s="576"/>
    </row>
    <row r="931" spans="2:19" x14ac:dyDescent="0.25">
      <c r="B931" s="568"/>
      <c r="C931" s="569"/>
      <c r="D931" s="567"/>
      <c r="E931" s="567"/>
      <c r="F931" s="568"/>
      <c r="G931" s="568"/>
      <c r="H931" s="533"/>
      <c r="I931" s="533"/>
      <c r="J931" s="533"/>
      <c r="K931" s="533"/>
      <c r="L931" s="533"/>
      <c r="M931" s="533"/>
      <c r="N931" s="533"/>
      <c r="O931" s="533"/>
      <c r="P931" s="533"/>
      <c r="Q931" s="533"/>
      <c r="R931" s="533"/>
      <c r="S931" s="576"/>
    </row>
    <row r="932" spans="2:19" ht="54" customHeight="1" x14ac:dyDescent="0.25">
      <c r="B932" s="568"/>
      <c r="C932" s="569"/>
      <c r="D932" s="567"/>
      <c r="E932" s="567"/>
      <c r="F932" s="568"/>
      <c r="G932" s="568"/>
      <c r="H932" s="534"/>
      <c r="I932" s="534"/>
      <c r="J932" s="534"/>
      <c r="K932" s="534"/>
      <c r="L932" s="534"/>
      <c r="M932" s="534"/>
      <c r="N932" s="534"/>
      <c r="O932" s="534"/>
      <c r="P932" s="534"/>
      <c r="Q932" s="534"/>
      <c r="R932" s="534"/>
      <c r="S932" s="577"/>
    </row>
    <row r="933" spans="2:19" x14ac:dyDescent="0.25">
      <c r="B933" s="568">
        <v>19.399999999999999</v>
      </c>
      <c r="C933" s="569" t="s">
        <v>880</v>
      </c>
      <c r="D933" s="567" t="s">
        <v>162</v>
      </c>
      <c r="E933" s="567" t="s">
        <v>162</v>
      </c>
      <c r="F933" s="568">
        <v>2018</v>
      </c>
      <c r="G933" s="568">
        <v>2018</v>
      </c>
      <c r="H933" s="532"/>
      <c r="I933" s="532"/>
      <c r="J933" s="532"/>
      <c r="K933" s="532"/>
      <c r="L933" s="532"/>
      <c r="M933" s="532"/>
      <c r="N933" s="532"/>
      <c r="O933" s="532"/>
      <c r="P933" s="532"/>
      <c r="Q933" s="532"/>
      <c r="R933" s="532"/>
      <c r="S933" s="575"/>
    </row>
    <row r="934" spans="2:19" x14ac:dyDescent="0.25">
      <c r="B934" s="568"/>
      <c r="C934" s="569"/>
      <c r="D934" s="567"/>
      <c r="E934" s="567"/>
      <c r="F934" s="568"/>
      <c r="G934" s="568"/>
      <c r="H934" s="533"/>
      <c r="I934" s="533"/>
      <c r="J934" s="533"/>
      <c r="K934" s="533"/>
      <c r="L934" s="533"/>
      <c r="M934" s="533"/>
      <c r="N934" s="533"/>
      <c r="O934" s="533"/>
      <c r="P934" s="533"/>
      <c r="Q934" s="533"/>
      <c r="R934" s="533"/>
      <c r="S934" s="576"/>
    </row>
    <row r="935" spans="2:19" x14ac:dyDescent="0.25">
      <c r="B935" s="568"/>
      <c r="C935" s="569"/>
      <c r="D935" s="567"/>
      <c r="E935" s="567"/>
      <c r="F935" s="568"/>
      <c r="G935" s="568"/>
      <c r="H935" s="533"/>
      <c r="I935" s="533"/>
      <c r="J935" s="533"/>
      <c r="K935" s="533"/>
      <c r="L935" s="533"/>
      <c r="M935" s="533"/>
      <c r="N935" s="533"/>
      <c r="O935" s="533"/>
      <c r="P935" s="533"/>
      <c r="Q935" s="533"/>
      <c r="R935" s="533"/>
      <c r="S935" s="576"/>
    </row>
    <row r="936" spans="2:19" ht="37.5" customHeight="1" x14ac:dyDescent="0.25">
      <c r="B936" s="568"/>
      <c r="C936" s="569"/>
      <c r="D936" s="567"/>
      <c r="E936" s="567"/>
      <c r="F936" s="568"/>
      <c r="G936" s="568"/>
      <c r="H936" s="534"/>
      <c r="I936" s="534"/>
      <c r="J936" s="534"/>
      <c r="K936" s="534"/>
      <c r="L936" s="534"/>
      <c r="M936" s="534"/>
      <c r="N936" s="534"/>
      <c r="O936" s="534"/>
      <c r="P936" s="534"/>
      <c r="Q936" s="534"/>
      <c r="R936" s="534"/>
      <c r="S936" s="577"/>
    </row>
  </sheetData>
  <mergeCells count="3944">
    <mergeCell ref="N933:N936"/>
    <mergeCell ref="O933:O936"/>
    <mergeCell ref="P933:P936"/>
    <mergeCell ref="Q933:Q936"/>
    <mergeCell ref="R933:R936"/>
    <mergeCell ref="S933:S936"/>
    <mergeCell ref="H933:H936"/>
    <mergeCell ref="I933:I936"/>
    <mergeCell ref="J933:J936"/>
    <mergeCell ref="K933:K936"/>
    <mergeCell ref="L933:L936"/>
    <mergeCell ref="M933:M936"/>
    <mergeCell ref="B933:B936"/>
    <mergeCell ref="C933:C936"/>
    <mergeCell ref="D933:D936"/>
    <mergeCell ref="E933:E936"/>
    <mergeCell ref="F933:F936"/>
    <mergeCell ref="G933:G936"/>
    <mergeCell ref="N929:N932"/>
    <mergeCell ref="O929:O932"/>
    <mergeCell ref="P929:P932"/>
    <mergeCell ref="Q929:Q932"/>
    <mergeCell ref="R929:R932"/>
    <mergeCell ref="S929:S932"/>
    <mergeCell ref="H929:H932"/>
    <mergeCell ref="I929:I932"/>
    <mergeCell ref="J929:J932"/>
    <mergeCell ref="K929:K932"/>
    <mergeCell ref="L929:L932"/>
    <mergeCell ref="M929:M932"/>
    <mergeCell ref="B929:B932"/>
    <mergeCell ref="C929:C932"/>
    <mergeCell ref="D929:D932"/>
    <mergeCell ref="E929:E932"/>
    <mergeCell ref="F929:F932"/>
    <mergeCell ref="G929:G932"/>
    <mergeCell ref="N925:N928"/>
    <mergeCell ref="O925:O928"/>
    <mergeCell ref="P925:P928"/>
    <mergeCell ref="Q925:Q928"/>
    <mergeCell ref="R925:R928"/>
    <mergeCell ref="S925:S928"/>
    <mergeCell ref="H925:H928"/>
    <mergeCell ref="I925:I928"/>
    <mergeCell ref="J925:J928"/>
    <mergeCell ref="K925:K928"/>
    <mergeCell ref="L925:L928"/>
    <mergeCell ref="M925:M928"/>
    <mergeCell ref="B925:B928"/>
    <mergeCell ref="C925:C928"/>
    <mergeCell ref="D925:D928"/>
    <mergeCell ref="E925:E928"/>
    <mergeCell ref="F925:F928"/>
    <mergeCell ref="G925:G928"/>
    <mergeCell ref="N921:N924"/>
    <mergeCell ref="O921:O924"/>
    <mergeCell ref="P921:P924"/>
    <mergeCell ref="Q921:Q924"/>
    <mergeCell ref="R921:R924"/>
    <mergeCell ref="S921:S924"/>
    <mergeCell ref="H921:H924"/>
    <mergeCell ref="I921:I924"/>
    <mergeCell ref="J921:J924"/>
    <mergeCell ref="K921:K924"/>
    <mergeCell ref="L921:L924"/>
    <mergeCell ref="M921:M924"/>
    <mergeCell ref="B921:B924"/>
    <mergeCell ref="C921:C924"/>
    <mergeCell ref="D921:D924"/>
    <mergeCell ref="E921:E924"/>
    <mergeCell ref="F921:F924"/>
    <mergeCell ref="G921:G924"/>
    <mergeCell ref="S913:S916"/>
    <mergeCell ref="B917:B920"/>
    <mergeCell ref="C917:C920"/>
    <mergeCell ref="D917:D920"/>
    <mergeCell ref="E917:E920"/>
    <mergeCell ref="F917:F920"/>
    <mergeCell ref="G917:G920"/>
    <mergeCell ref="H917:S920"/>
    <mergeCell ref="M913:M916"/>
    <mergeCell ref="N913:N916"/>
    <mergeCell ref="O913:O916"/>
    <mergeCell ref="P913:P916"/>
    <mergeCell ref="Q913:Q916"/>
    <mergeCell ref="R913:R916"/>
    <mergeCell ref="G913:G916"/>
    <mergeCell ref="H913:H916"/>
    <mergeCell ref="I913:I916"/>
    <mergeCell ref="J913:J916"/>
    <mergeCell ref="K913:K916"/>
    <mergeCell ref="L913:L916"/>
    <mergeCell ref="O909:O912"/>
    <mergeCell ref="P909:P912"/>
    <mergeCell ref="Q909:Q912"/>
    <mergeCell ref="R909:R912"/>
    <mergeCell ref="S909:S912"/>
    <mergeCell ref="B913:B916"/>
    <mergeCell ref="C913:C916"/>
    <mergeCell ref="D913:D916"/>
    <mergeCell ref="E913:E916"/>
    <mergeCell ref="F913:F916"/>
    <mergeCell ref="I909:I912"/>
    <mergeCell ref="J909:J912"/>
    <mergeCell ref="K909:K912"/>
    <mergeCell ref="L909:L912"/>
    <mergeCell ref="M909:M912"/>
    <mergeCell ref="N909:N912"/>
    <mergeCell ref="Q905:Q908"/>
    <mergeCell ref="R905:R908"/>
    <mergeCell ref="S905:S908"/>
    <mergeCell ref="B909:B912"/>
    <mergeCell ref="C909:C912"/>
    <mergeCell ref="D909:D912"/>
    <mergeCell ref="E909:E912"/>
    <mergeCell ref="F909:F912"/>
    <mergeCell ref="G909:G912"/>
    <mergeCell ref="H909:H912"/>
    <mergeCell ref="K905:K908"/>
    <mergeCell ref="L905:L908"/>
    <mergeCell ref="M905:M908"/>
    <mergeCell ref="N905:N908"/>
    <mergeCell ref="O905:O908"/>
    <mergeCell ref="P905:P908"/>
    <mergeCell ref="H901:S904"/>
    <mergeCell ref="B905:B908"/>
    <mergeCell ref="C905:C908"/>
    <mergeCell ref="D905:D908"/>
    <mergeCell ref="E905:E908"/>
    <mergeCell ref="F905:F908"/>
    <mergeCell ref="G905:G908"/>
    <mergeCell ref="H905:H908"/>
    <mergeCell ref="I905:I908"/>
    <mergeCell ref="J905:J908"/>
    <mergeCell ref="B901:B904"/>
    <mergeCell ref="C901:C904"/>
    <mergeCell ref="D901:D904"/>
    <mergeCell ref="E901:E904"/>
    <mergeCell ref="F901:F904"/>
    <mergeCell ref="G901:G904"/>
    <mergeCell ref="N897:N900"/>
    <mergeCell ref="O897:O900"/>
    <mergeCell ref="P897:P900"/>
    <mergeCell ref="Q897:Q900"/>
    <mergeCell ref="R897:R900"/>
    <mergeCell ref="S897:S900"/>
    <mergeCell ref="H897:H900"/>
    <mergeCell ref="I897:I900"/>
    <mergeCell ref="J897:J900"/>
    <mergeCell ref="K897:K900"/>
    <mergeCell ref="L897:L900"/>
    <mergeCell ref="M897:M900"/>
    <mergeCell ref="B897:B900"/>
    <mergeCell ref="C897:C900"/>
    <mergeCell ref="D897:D900"/>
    <mergeCell ref="E897:E900"/>
    <mergeCell ref="F897:F900"/>
    <mergeCell ref="G897:G900"/>
    <mergeCell ref="N893:N896"/>
    <mergeCell ref="O893:O896"/>
    <mergeCell ref="P893:P896"/>
    <mergeCell ref="Q893:Q896"/>
    <mergeCell ref="R893:R896"/>
    <mergeCell ref="S893:S896"/>
    <mergeCell ref="H893:H896"/>
    <mergeCell ref="I893:I896"/>
    <mergeCell ref="J893:J896"/>
    <mergeCell ref="K893:K896"/>
    <mergeCell ref="L893:L896"/>
    <mergeCell ref="M893:M896"/>
    <mergeCell ref="B893:B896"/>
    <mergeCell ref="C893:C896"/>
    <mergeCell ref="D893:D896"/>
    <mergeCell ref="E893:E896"/>
    <mergeCell ref="F893:F896"/>
    <mergeCell ref="G893:G896"/>
    <mergeCell ref="N889:N892"/>
    <mergeCell ref="O889:O892"/>
    <mergeCell ref="P889:P892"/>
    <mergeCell ref="Q889:Q892"/>
    <mergeCell ref="R889:R892"/>
    <mergeCell ref="S889:S892"/>
    <mergeCell ref="H889:H892"/>
    <mergeCell ref="I889:I892"/>
    <mergeCell ref="J889:J892"/>
    <mergeCell ref="K889:K892"/>
    <mergeCell ref="L889:L892"/>
    <mergeCell ref="M889:M892"/>
    <mergeCell ref="B889:B892"/>
    <mergeCell ref="C889:C892"/>
    <mergeCell ref="D889:D892"/>
    <mergeCell ref="E889:E892"/>
    <mergeCell ref="F889:F892"/>
    <mergeCell ref="G889:G892"/>
    <mergeCell ref="N885:N888"/>
    <mergeCell ref="O885:O888"/>
    <mergeCell ref="P885:P888"/>
    <mergeCell ref="Q885:Q888"/>
    <mergeCell ref="R885:R888"/>
    <mergeCell ref="S885:S888"/>
    <mergeCell ref="H885:H888"/>
    <mergeCell ref="I885:I888"/>
    <mergeCell ref="J885:J888"/>
    <mergeCell ref="K885:K888"/>
    <mergeCell ref="L885:L888"/>
    <mergeCell ref="M885:M888"/>
    <mergeCell ref="B885:B888"/>
    <mergeCell ref="C885:C888"/>
    <mergeCell ref="D885:D888"/>
    <mergeCell ref="E885:E888"/>
    <mergeCell ref="F885:F888"/>
    <mergeCell ref="G885:G888"/>
    <mergeCell ref="N881:N884"/>
    <mergeCell ref="O881:O884"/>
    <mergeCell ref="P881:P884"/>
    <mergeCell ref="Q881:Q884"/>
    <mergeCell ref="R881:R884"/>
    <mergeCell ref="S881:S884"/>
    <mergeCell ref="H881:H884"/>
    <mergeCell ref="I881:I884"/>
    <mergeCell ref="J881:J884"/>
    <mergeCell ref="K881:K884"/>
    <mergeCell ref="L881:L884"/>
    <mergeCell ref="M881:M884"/>
    <mergeCell ref="B881:B884"/>
    <mergeCell ref="C881:C884"/>
    <mergeCell ref="D881:D884"/>
    <mergeCell ref="E881:E884"/>
    <mergeCell ref="F881:F884"/>
    <mergeCell ref="G881:G884"/>
    <mergeCell ref="N877:N880"/>
    <mergeCell ref="O877:O880"/>
    <mergeCell ref="P877:P880"/>
    <mergeCell ref="Q877:Q880"/>
    <mergeCell ref="R877:R880"/>
    <mergeCell ref="S877:S880"/>
    <mergeCell ref="H877:H880"/>
    <mergeCell ref="I877:I880"/>
    <mergeCell ref="J877:J880"/>
    <mergeCell ref="K877:K880"/>
    <mergeCell ref="L877:L880"/>
    <mergeCell ref="M877:M880"/>
    <mergeCell ref="B877:B880"/>
    <mergeCell ref="C877:C880"/>
    <mergeCell ref="D877:D880"/>
    <mergeCell ref="E877:E880"/>
    <mergeCell ref="F877:F880"/>
    <mergeCell ref="G877:G880"/>
    <mergeCell ref="N873:N876"/>
    <mergeCell ref="O873:O876"/>
    <mergeCell ref="P873:P876"/>
    <mergeCell ref="Q873:Q876"/>
    <mergeCell ref="R873:R876"/>
    <mergeCell ref="S873:S876"/>
    <mergeCell ref="H873:H876"/>
    <mergeCell ref="I873:I876"/>
    <mergeCell ref="J873:J876"/>
    <mergeCell ref="K873:K876"/>
    <mergeCell ref="L873:L876"/>
    <mergeCell ref="M873:M876"/>
    <mergeCell ref="B873:B876"/>
    <mergeCell ref="C873:C876"/>
    <mergeCell ref="D873:D876"/>
    <mergeCell ref="E873:E876"/>
    <mergeCell ref="F873:F876"/>
    <mergeCell ref="G873:G876"/>
    <mergeCell ref="N869:N872"/>
    <mergeCell ref="O869:O872"/>
    <mergeCell ref="P869:P872"/>
    <mergeCell ref="Q869:Q872"/>
    <mergeCell ref="R869:R872"/>
    <mergeCell ref="S869:S872"/>
    <mergeCell ref="H869:H872"/>
    <mergeCell ref="I869:I872"/>
    <mergeCell ref="J869:J872"/>
    <mergeCell ref="K869:K872"/>
    <mergeCell ref="L869:L872"/>
    <mergeCell ref="M869:M872"/>
    <mergeCell ref="P865:P868"/>
    <mergeCell ref="Q865:Q868"/>
    <mergeCell ref="R865:R868"/>
    <mergeCell ref="S865:S868"/>
    <mergeCell ref="B869:B872"/>
    <mergeCell ref="C869:C872"/>
    <mergeCell ref="D869:D872"/>
    <mergeCell ref="E869:E872"/>
    <mergeCell ref="F869:F872"/>
    <mergeCell ref="G869:G872"/>
    <mergeCell ref="J865:J868"/>
    <mergeCell ref="K865:K868"/>
    <mergeCell ref="L865:L868"/>
    <mergeCell ref="M865:M868"/>
    <mergeCell ref="N865:N868"/>
    <mergeCell ref="O865:O868"/>
    <mergeCell ref="G861:G864"/>
    <mergeCell ref="H861:S864"/>
    <mergeCell ref="B865:B868"/>
    <mergeCell ref="C865:C868"/>
    <mergeCell ref="D865:D868"/>
    <mergeCell ref="E865:E868"/>
    <mergeCell ref="F865:F868"/>
    <mergeCell ref="G865:G868"/>
    <mergeCell ref="H865:H868"/>
    <mergeCell ref="I865:I868"/>
    <mergeCell ref="O857:O860"/>
    <mergeCell ref="P857:P860"/>
    <mergeCell ref="Q857:Q860"/>
    <mergeCell ref="R857:R860"/>
    <mergeCell ref="S857:S860"/>
    <mergeCell ref="B861:B864"/>
    <mergeCell ref="C861:C864"/>
    <mergeCell ref="D861:D864"/>
    <mergeCell ref="E861:E864"/>
    <mergeCell ref="F861:F864"/>
    <mergeCell ref="I857:I860"/>
    <mergeCell ref="J857:J860"/>
    <mergeCell ref="K857:K860"/>
    <mergeCell ref="L857:L860"/>
    <mergeCell ref="M857:M860"/>
    <mergeCell ref="N857:N860"/>
    <mergeCell ref="Q853:Q856"/>
    <mergeCell ref="R853:R856"/>
    <mergeCell ref="S853:S856"/>
    <mergeCell ref="B857:B860"/>
    <mergeCell ref="C857:C860"/>
    <mergeCell ref="D857:D860"/>
    <mergeCell ref="E857:E860"/>
    <mergeCell ref="F857:F860"/>
    <mergeCell ref="G857:G860"/>
    <mergeCell ref="H857:H860"/>
    <mergeCell ref="K853:K856"/>
    <mergeCell ref="L853:L856"/>
    <mergeCell ref="M853:M856"/>
    <mergeCell ref="N853:N856"/>
    <mergeCell ref="O853:O856"/>
    <mergeCell ref="P853:P856"/>
    <mergeCell ref="S849:S852"/>
    <mergeCell ref="B853:B856"/>
    <mergeCell ref="C853:C856"/>
    <mergeCell ref="D853:D856"/>
    <mergeCell ref="E853:E856"/>
    <mergeCell ref="F853:F856"/>
    <mergeCell ref="G853:G856"/>
    <mergeCell ref="H853:H856"/>
    <mergeCell ref="I853:I856"/>
    <mergeCell ref="J853:J856"/>
    <mergeCell ref="M849:M852"/>
    <mergeCell ref="N849:N852"/>
    <mergeCell ref="O849:O852"/>
    <mergeCell ref="P849:P852"/>
    <mergeCell ref="Q849:Q852"/>
    <mergeCell ref="R849:R852"/>
    <mergeCell ref="G849:G852"/>
    <mergeCell ref="H849:H852"/>
    <mergeCell ref="I849:I852"/>
    <mergeCell ref="J849:J852"/>
    <mergeCell ref="K849:K852"/>
    <mergeCell ref="L849:L852"/>
    <mergeCell ref="O845:O848"/>
    <mergeCell ref="P845:P848"/>
    <mergeCell ref="Q845:Q848"/>
    <mergeCell ref="R845:R848"/>
    <mergeCell ref="S845:S848"/>
    <mergeCell ref="B849:B852"/>
    <mergeCell ref="C849:C852"/>
    <mergeCell ref="D849:D852"/>
    <mergeCell ref="E849:E852"/>
    <mergeCell ref="F849:F852"/>
    <mergeCell ref="I845:I848"/>
    <mergeCell ref="J845:J848"/>
    <mergeCell ref="K845:K848"/>
    <mergeCell ref="L845:L848"/>
    <mergeCell ref="M845:M848"/>
    <mergeCell ref="N845:N848"/>
    <mergeCell ref="Q841:Q844"/>
    <mergeCell ref="R841:R844"/>
    <mergeCell ref="S841:S844"/>
    <mergeCell ref="B845:B848"/>
    <mergeCell ref="C845:C848"/>
    <mergeCell ref="D845:D848"/>
    <mergeCell ref="E845:E848"/>
    <mergeCell ref="F845:F848"/>
    <mergeCell ref="G845:G848"/>
    <mergeCell ref="H845:H848"/>
    <mergeCell ref="K841:K844"/>
    <mergeCell ref="L841:L844"/>
    <mergeCell ref="M841:M844"/>
    <mergeCell ref="N841:N844"/>
    <mergeCell ref="O841:O844"/>
    <mergeCell ref="P841:P844"/>
    <mergeCell ref="S837:S840"/>
    <mergeCell ref="B841:B844"/>
    <mergeCell ref="C841:C844"/>
    <mergeCell ref="D841:D844"/>
    <mergeCell ref="E841:E844"/>
    <mergeCell ref="F841:F844"/>
    <mergeCell ref="G841:G844"/>
    <mergeCell ref="H841:H844"/>
    <mergeCell ref="I841:I844"/>
    <mergeCell ref="J841:J844"/>
    <mergeCell ref="M837:M840"/>
    <mergeCell ref="N837:N840"/>
    <mergeCell ref="O837:O840"/>
    <mergeCell ref="P837:P840"/>
    <mergeCell ref="Q837:Q840"/>
    <mergeCell ref="R837:R840"/>
    <mergeCell ref="G837:G840"/>
    <mergeCell ref="H837:H840"/>
    <mergeCell ref="I837:I840"/>
    <mergeCell ref="J837:J840"/>
    <mergeCell ref="K837:K840"/>
    <mergeCell ref="L837:L840"/>
    <mergeCell ref="O833:O836"/>
    <mergeCell ref="P833:P836"/>
    <mergeCell ref="Q833:Q836"/>
    <mergeCell ref="R833:R836"/>
    <mergeCell ref="S833:S836"/>
    <mergeCell ref="B837:B840"/>
    <mergeCell ref="C837:C840"/>
    <mergeCell ref="D837:D840"/>
    <mergeCell ref="E837:E840"/>
    <mergeCell ref="F837:F840"/>
    <mergeCell ref="I833:I836"/>
    <mergeCell ref="J833:J836"/>
    <mergeCell ref="K833:K836"/>
    <mergeCell ref="L833:L836"/>
    <mergeCell ref="M833:M836"/>
    <mergeCell ref="N833:N836"/>
    <mergeCell ref="Q829:Q832"/>
    <mergeCell ref="R829:R832"/>
    <mergeCell ref="S829:S832"/>
    <mergeCell ref="B833:B836"/>
    <mergeCell ref="C833:C836"/>
    <mergeCell ref="D833:D836"/>
    <mergeCell ref="E833:E836"/>
    <mergeCell ref="F833:F836"/>
    <mergeCell ref="G833:G836"/>
    <mergeCell ref="H833:H836"/>
    <mergeCell ref="K829:K832"/>
    <mergeCell ref="L829:L832"/>
    <mergeCell ref="M829:M832"/>
    <mergeCell ref="N829:N832"/>
    <mergeCell ref="O829:O832"/>
    <mergeCell ref="P829:P832"/>
    <mergeCell ref="S825:S828"/>
    <mergeCell ref="B829:B832"/>
    <mergeCell ref="C829:C832"/>
    <mergeCell ref="D829:D832"/>
    <mergeCell ref="E829:E832"/>
    <mergeCell ref="F829:F832"/>
    <mergeCell ref="G829:G832"/>
    <mergeCell ref="H829:H832"/>
    <mergeCell ref="I829:I832"/>
    <mergeCell ref="J829:J832"/>
    <mergeCell ref="M825:M828"/>
    <mergeCell ref="N825:N828"/>
    <mergeCell ref="O825:O828"/>
    <mergeCell ref="P825:P828"/>
    <mergeCell ref="Q825:Q828"/>
    <mergeCell ref="R825:R828"/>
    <mergeCell ref="G825:G828"/>
    <mergeCell ref="H825:H828"/>
    <mergeCell ref="I825:I828"/>
    <mergeCell ref="J825:J828"/>
    <mergeCell ref="K825:K828"/>
    <mergeCell ref="L825:L828"/>
    <mergeCell ref="O821:O824"/>
    <mergeCell ref="P821:P824"/>
    <mergeCell ref="Q821:Q824"/>
    <mergeCell ref="R821:R824"/>
    <mergeCell ref="S821:S824"/>
    <mergeCell ref="B825:B828"/>
    <mergeCell ref="C825:C828"/>
    <mergeCell ref="D825:D828"/>
    <mergeCell ref="E825:E828"/>
    <mergeCell ref="F825:F828"/>
    <mergeCell ref="I821:I824"/>
    <mergeCell ref="J821:J824"/>
    <mergeCell ref="K821:K824"/>
    <mergeCell ref="L821:L824"/>
    <mergeCell ref="M821:M824"/>
    <mergeCell ref="N821:N824"/>
    <mergeCell ref="Q817:Q820"/>
    <mergeCell ref="R817:R820"/>
    <mergeCell ref="S817:S820"/>
    <mergeCell ref="B821:B824"/>
    <mergeCell ref="C821:C824"/>
    <mergeCell ref="D821:D824"/>
    <mergeCell ref="E821:E824"/>
    <mergeCell ref="F821:F824"/>
    <mergeCell ref="G821:G824"/>
    <mergeCell ref="H821:H824"/>
    <mergeCell ref="K817:K820"/>
    <mergeCell ref="L817:L820"/>
    <mergeCell ref="M817:M820"/>
    <mergeCell ref="N817:N820"/>
    <mergeCell ref="O817:O820"/>
    <mergeCell ref="P817:P820"/>
    <mergeCell ref="H813:S816"/>
    <mergeCell ref="B817:B820"/>
    <mergeCell ref="C817:C820"/>
    <mergeCell ref="D817:D820"/>
    <mergeCell ref="E817:E820"/>
    <mergeCell ref="F817:F820"/>
    <mergeCell ref="G817:G820"/>
    <mergeCell ref="H817:H820"/>
    <mergeCell ref="I817:I820"/>
    <mergeCell ref="J817:J820"/>
    <mergeCell ref="B813:B816"/>
    <mergeCell ref="C813:C816"/>
    <mergeCell ref="D813:D816"/>
    <mergeCell ref="E813:E816"/>
    <mergeCell ref="F813:F816"/>
    <mergeCell ref="G813:G816"/>
    <mergeCell ref="N809:N812"/>
    <mergeCell ref="O809:O812"/>
    <mergeCell ref="P809:P812"/>
    <mergeCell ref="Q809:Q812"/>
    <mergeCell ref="R809:R812"/>
    <mergeCell ref="S809:S812"/>
    <mergeCell ref="H809:H812"/>
    <mergeCell ref="I809:I812"/>
    <mergeCell ref="J809:J812"/>
    <mergeCell ref="K809:K812"/>
    <mergeCell ref="L809:L812"/>
    <mergeCell ref="M809:M812"/>
    <mergeCell ref="B809:B812"/>
    <mergeCell ref="C809:C812"/>
    <mergeCell ref="D809:D812"/>
    <mergeCell ref="E809:E812"/>
    <mergeCell ref="F809:F812"/>
    <mergeCell ref="G809:G812"/>
    <mergeCell ref="N805:N808"/>
    <mergeCell ref="O805:O808"/>
    <mergeCell ref="P805:P808"/>
    <mergeCell ref="Q805:Q808"/>
    <mergeCell ref="R805:R808"/>
    <mergeCell ref="S805:S808"/>
    <mergeCell ref="H805:H808"/>
    <mergeCell ref="I805:I808"/>
    <mergeCell ref="J805:J808"/>
    <mergeCell ref="K805:K808"/>
    <mergeCell ref="L805:L808"/>
    <mergeCell ref="M805:M808"/>
    <mergeCell ref="B805:B808"/>
    <mergeCell ref="C805:C808"/>
    <mergeCell ref="D805:D808"/>
    <mergeCell ref="E805:E808"/>
    <mergeCell ref="F805:F808"/>
    <mergeCell ref="G805:G808"/>
    <mergeCell ref="N801:N804"/>
    <mergeCell ref="O801:O804"/>
    <mergeCell ref="P801:P804"/>
    <mergeCell ref="Q801:Q804"/>
    <mergeCell ref="R801:R804"/>
    <mergeCell ref="S801:S804"/>
    <mergeCell ref="H801:H804"/>
    <mergeCell ref="I801:I804"/>
    <mergeCell ref="J801:J804"/>
    <mergeCell ref="K801:K804"/>
    <mergeCell ref="L801:L804"/>
    <mergeCell ref="M801:M804"/>
    <mergeCell ref="B801:B804"/>
    <mergeCell ref="C801:C804"/>
    <mergeCell ref="D801:D804"/>
    <mergeCell ref="E801:E804"/>
    <mergeCell ref="F801:F804"/>
    <mergeCell ref="G801:G804"/>
    <mergeCell ref="N797:N800"/>
    <mergeCell ref="O797:O800"/>
    <mergeCell ref="P797:P800"/>
    <mergeCell ref="Q797:Q800"/>
    <mergeCell ref="R797:R800"/>
    <mergeCell ref="S797:S800"/>
    <mergeCell ref="H797:H800"/>
    <mergeCell ref="I797:I800"/>
    <mergeCell ref="J797:J800"/>
    <mergeCell ref="K797:K800"/>
    <mergeCell ref="L797:L800"/>
    <mergeCell ref="M797:M800"/>
    <mergeCell ref="B797:B800"/>
    <mergeCell ref="C797:C800"/>
    <mergeCell ref="D797:D800"/>
    <mergeCell ref="E797:E800"/>
    <mergeCell ref="F797:F800"/>
    <mergeCell ref="G797:G800"/>
    <mergeCell ref="N793:N796"/>
    <mergeCell ref="O793:O796"/>
    <mergeCell ref="P793:P796"/>
    <mergeCell ref="Q793:Q796"/>
    <mergeCell ref="R793:R796"/>
    <mergeCell ref="S793:S796"/>
    <mergeCell ref="H793:H796"/>
    <mergeCell ref="I793:I796"/>
    <mergeCell ref="J793:J796"/>
    <mergeCell ref="K793:K796"/>
    <mergeCell ref="L793:L796"/>
    <mergeCell ref="M793:M796"/>
    <mergeCell ref="B793:B796"/>
    <mergeCell ref="C793:C796"/>
    <mergeCell ref="D793:D796"/>
    <mergeCell ref="E793:E796"/>
    <mergeCell ref="F793:F796"/>
    <mergeCell ref="G793:G796"/>
    <mergeCell ref="S785:S788"/>
    <mergeCell ref="B789:B792"/>
    <mergeCell ref="C789:C792"/>
    <mergeCell ref="D789:D792"/>
    <mergeCell ref="E789:E792"/>
    <mergeCell ref="F789:F792"/>
    <mergeCell ref="G789:G792"/>
    <mergeCell ref="H789:S792"/>
    <mergeCell ref="M785:M788"/>
    <mergeCell ref="N785:N788"/>
    <mergeCell ref="O785:O788"/>
    <mergeCell ref="P785:P788"/>
    <mergeCell ref="Q785:Q788"/>
    <mergeCell ref="R785:R788"/>
    <mergeCell ref="G785:G788"/>
    <mergeCell ref="H785:H788"/>
    <mergeCell ref="I785:I788"/>
    <mergeCell ref="J785:J788"/>
    <mergeCell ref="K785:K788"/>
    <mergeCell ref="L785:L788"/>
    <mergeCell ref="O781:O784"/>
    <mergeCell ref="P781:P784"/>
    <mergeCell ref="Q781:Q784"/>
    <mergeCell ref="R781:R784"/>
    <mergeCell ref="S781:S784"/>
    <mergeCell ref="B785:B788"/>
    <mergeCell ref="C785:C788"/>
    <mergeCell ref="D785:D788"/>
    <mergeCell ref="E785:E788"/>
    <mergeCell ref="F785:F788"/>
    <mergeCell ref="I781:I784"/>
    <mergeCell ref="J781:J784"/>
    <mergeCell ref="K781:K784"/>
    <mergeCell ref="L781:L784"/>
    <mergeCell ref="M781:M784"/>
    <mergeCell ref="N781:N784"/>
    <mergeCell ref="Q777:Q780"/>
    <mergeCell ref="R777:R780"/>
    <mergeCell ref="S777:S780"/>
    <mergeCell ref="B781:B784"/>
    <mergeCell ref="C781:C784"/>
    <mergeCell ref="D781:D784"/>
    <mergeCell ref="E781:E784"/>
    <mergeCell ref="F781:F784"/>
    <mergeCell ref="G781:G784"/>
    <mergeCell ref="H781:H784"/>
    <mergeCell ref="K777:K780"/>
    <mergeCell ref="L777:L780"/>
    <mergeCell ref="M777:M780"/>
    <mergeCell ref="N777:N780"/>
    <mergeCell ref="O777:O780"/>
    <mergeCell ref="P777:P780"/>
    <mergeCell ref="S773:S776"/>
    <mergeCell ref="B777:B780"/>
    <mergeCell ref="C777:C780"/>
    <mergeCell ref="D777:D780"/>
    <mergeCell ref="E777:E780"/>
    <mergeCell ref="F777:F780"/>
    <mergeCell ref="G777:G780"/>
    <mergeCell ref="H777:H780"/>
    <mergeCell ref="I777:I780"/>
    <mergeCell ref="J777:J780"/>
    <mergeCell ref="M773:M776"/>
    <mergeCell ref="N773:N776"/>
    <mergeCell ref="O773:O776"/>
    <mergeCell ref="P773:P776"/>
    <mergeCell ref="Q773:Q776"/>
    <mergeCell ref="R773:R776"/>
    <mergeCell ref="G773:G776"/>
    <mergeCell ref="H773:H776"/>
    <mergeCell ref="I773:I776"/>
    <mergeCell ref="J773:J776"/>
    <mergeCell ref="K773:K776"/>
    <mergeCell ref="L773:L776"/>
    <mergeCell ref="O769:O772"/>
    <mergeCell ref="P769:P772"/>
    <mergeCell ref="Q769:Q772"/>
    <mergeCell ref="R769:R772"/>
    <mergeCell ref="S769:S772"/>
    <mergeCell ref="B773:B776"/>
    <mergeCell ref="C773:C776"/>
    <mergeCell ref="D773:D776"/>
    <mergeCell ref="E773:E776"/>
    <mergeCell ref="F773:F776"/>
    <mergeCell ref="I769:I772"/>
    <mergeCell ref="J769:J772"/>
    <mergeCell ref="K769:K772"/>
    <mergeCell ref="L769:L772"/>
    <mergeCell ref="M769:M772"/>
    <mergeCell ref="N769:N772"/>
    <mergeCell ref="Q765:Q768"/>
    <mergeCell ref="R765:R768"/>
    <mergeCell ref="S765:S768"/>
    <mergeCell ref="B769:B772"/>
    <mergeCell ref="C769:C772"/>
    <mergeCell ref="D769:D772"/>
    <mergeCell ref="E769:E772"/>
    <mergeCell ref="F769:F772"/>
    <mergeCell ref="G769:G772"/>
    <mergeCell ref="H769:H772"/>
    <mergeCell ref="K765:K768"/>
    <mergeCell ref="L765:L768"/>
    <mergeCell ref="M765:M768"/>
    <mergeCell ref="N765:N768"/>
    <mergeCell ref="O765:O768"/>
    <mergeCell ref="P765:P768"/>
    <mergeCell ref="S761:S764"/>
    <mergeCell ref="B765:B768"/>
    <mergeCell ref="C765:C768"/>
    <mergeCell ref="D765:D768"/>
    <mergeCell ref="E765:E768"/>
    <mergeCell ref="F765:F768"/>
    <mergeCell ref="G765:G768"/>
    <mergeCell ref="H765:H768"/>
    <mergeCell ref="I765:I768"/>
    <mergeCell ref="J765:J768"/>
    <mergeCell ref="M761:M764"/>
    <mergeCell ref="N761:N764"/>
    <mergeCell ref="O761:O764"/>
    <mergeCell ref="P761:P764"/>
    <mergeCell ref="Q761:Q764"/>
    <mergeCell ref="R761:R764"/>
    <mergeCell ref="G761:G764"/>
    <mergeCell ref="H761:H764"/>
    <mergeCell ref="I761:I764"/>
    <mergeCell ref="J761:J764"/>
    <mergeCell ref="K761:K764"/>
    <mergeCell ref="L761:L764"/>
    <mergeCell ref="O757:O760"/>
    <mergeCell ref="P757:P760"/>
    <mergeCell ref="Q757:Q760"/>
    <mergeCell ref="R757:R760"/>
    <mergeCell ref="S757:S760"/>
    <mergeCell ref="B761:B764"/>
    <mergeCell ref="C761:C764"/>
    <mergeCell ref="D761:D764"/>
    <mergeCell ref="E761:E764"/>
    <mergeCell ref="F761:F764"/>
    <mergeCell ref="I757:I760"/>
    <mergeCell ref="J757:J760"/>
    <mergeCell ref="K757:K760"/>
    <mergeCell ref="L757:L760"/>
    <mergeCell ref="M757:M760"/>
    <mergeCell ref="N757:N760"/>
    <mergeCell ref="Q753:Q756"/>
    <mergeCell ref="R753:R756"/>
    <mergeCell ref="S753:S756"/>
    <mergeCell ref="B757:B760"/>
    <mergeCell ref="C757:C760"/>
    <mergeCell ref="D757:D760"/>
    <mergeCell ref="E757:E760"/>
    <mergeCell ref="F757:F760"/>
    <mergeCell ref="G757:G760"/>
    <mergeCell ref="H757:H760"/>
    <mergeCell ref="K753:K756"/>
    <mergeCell ref="L753:L756"/>
    <mergeCell ref="M753:M756"/>
    <mergeCell ref="N753:N756"/>
    <mergeCell ref="O753:O756"/>
    <mergeCell ref="P753:P756"/>
    <mergeCell ref="S749:S752"/>
    <mergeCell ref="B753:B756"/>
    <mergeCell ref="C753:C756"/>
    <mergeCell ref="D753:D756"/>
    <mergeCell ref="E753:E756"/>
    <mergeCell ref="F753:F756"/>
    <mergeCell ref="G753:G756"/>
    <mergeCell ref="H753:H756"/>
    <mergeCell ref="I753:I756"/>
    <mergeCell ref="J753:J756"/>
    <mergeCell ref="M749:M752"/>
    <mergeCell ref="N749:N752"/>
    <mergeCell ref="O749:O752"/>
    <mergeCell ref="P749:P752"/>
    <mergeCell ref="Q749:Q752"/>
    <mergeCell ref="R749:R752"/>
    <mergeCell ref="G749:G752"/>
    <mergeCell ref="H749:H752"/>
    <mergeCell ref="I749:I752"/>
    <mergeCell ref="J749:J752"/>
    <mergeCell ref="K749:K752"/>
    <mergeCell ref="L749:L752"/>
    <mergeCell ref="O745:O748"/>
    <mergeCell ref="P745:P748"/>
    <mergeCell ref="Q745:Q748"/>
    <mergeCell ref="R745:R748"/>
    <mergeCell ref="S745:S748"/>
    <mergeCell ref="B749:B752"/>
    <mergeCell ref="C749:C752"/>
    <mergeCell ref="D749:D752"/>
    <mergeCell ref="E749:E752"/>
    <mergeCell ref="F749:F752"/>
    <mergeCell ref="I745:I748"/>
    <mergeCell ref="J745:J748"/>
    <mergeCell ref="K745:K748"/>
    <mergeCell ref="L745:L748"/>
    <mergeCell ref="M745:M748"/>
    <mergeCell ref="N745:N748"/>
    <mergeCell ref="Q741:Q744"/>
    <mergeCell ref="R741:R744"/>
    <mergeCell ref="S741:S744"/>
    <mergeCell ref="B745:B748"/>
    <mergeCell ref="C745:C748"/>
    <mergeCell ref="D745:D748"/>
    <mergeCell ref="E745:E748"/>
    <mergeCell ref="F745:F748"/>
    <mergeCell ref="G745:G748"/>
    <mergeCell ref="H745:H748"/>
    <mergeCell ref="K741:K744"/>
    <mergeCell ref="L741:L744"/>
    <mergeCell ref="M741:M744"/>
    <mergeCell ref="N741:N744"/>
    <mergeCell ref="O741:O744"/>
    <mergeCell ref="P741:P744"/>
    <mergeCell ref="S737:S740"/>
    <mergeCell ref="B741:B744"/>
    <mergeCell ref="C741:C744"/>
    <mergeCell ref="D741:D744"/>
    <mergeCell ref="E741:E744"/>
    <mergeCell ref="F741:F744"/>
    <mergeCell ref="G741:G744"/>
    <mergeCell ref="H741:H744"/>
    <mergeCell ref="I741:I744"/>
    <mergeCell ref="J741:J744"/>
    <mergeCell ref="M737:M740"/>
    <mergeCell ref="N737:N740"/>
    <mergeCell ref="O737:O740"/>
    <mergeCell ref="P737:P740"/>
    <mergeCell ref="Q737:Q740"/>
    <mergeCell ref="R737:R740"/>
    <mergeCell ref="G737:G740"/>
    <mergeCell ref="H737:H740"/>
    <mergeCell ref="I737:I740"/>
    <mergeCell ref="J737:J740"/>
    <mergeCell ref="K737:K740"/>
    <mergeCell ref="L737:L740"/>
    <mergeCell ref="O733:O736"/>
    <mergeCell ref="P733:P736"/>
    <mergeCell ref="Q733:Q736"/>
    <mergeCell ref="R733:R736"/>
    <mergeCell ref="S733:S736"/>
    <mergeCell ref="B737:B740"/>
    <mergeCell ref="C737:C740"/>
    <mergeCell ref="D737:D740"/>
    <mergeCell ref="E737:E740"/>
    <mergeCell ref="F737:F740"/>
    <mergeCell ref="I733:I736"/>
    <mergeCell ref="J733:J736"/>
    <mergeCell ref="K733:K736"/>
    <mergeCell ref="L733:L736"/>
    <mergeCell ref="M733:M736"/>
    <mergeCell ref="N733:N736"/>
    <mergeCell ref="Q729:Q732"/>
    <mergeCell ref="R729:R732"/>
    <mergeCell ref="S729:S732"/>
    <mergeCell ref="B733:B736"/>
    <mergeCell ref="C733:C736"/>
    <mergeCell ref="D733:D736"/>
    <mergeCell ref="E733:E736"/>
    <mergeCell ref="F733:F736"/>
    <mergeCell ref="G733:G736"/>
    <mergeCell ref="H733:H736"/>
    <mergeCell ref="K729:K732"/>
    <mergeCell ref="L729:L732"/>
    <mergeCell ref="M729:M732"/>
    <mergeCell ref="N729:N732"/>
    <mergeCell ref="O729:O732"/>
    <mergeCell ref="P729:P732"/>
    <mergeCell ref="S725:S728"/>
    <mergeCell ref="B729:B732"/>
    <mergeCell ref="C729:C732"/>
    <mergeCell ref="D729:D732"/>
    <mergeCell ref="E729:E732"/>
    <mergeCell ref="F729:F732"/>
    <mergeCell ref="G729:G732"/>
    <mergeCell ref="H729:H732"/>
    <mergeCell ref="I729:I732"/>
    <mergeCell ref="J729:J732"/>
    <mergeCell ref="M725:M728"/>
    <mergeCell ref="N725:N728"/>
    <mergeCell ref="O725:O728"/>
    <mergeCell ref="P725:P728"/>
    <mergeCell ref="Q725:Q728"/>
    <mergeCell ref="R725:R728"/>
    <mergeCell ref="G725:G728"/>
    <mergeCell ref="H725:H728"/>
    <mergeCell ref="I725:I728"/>
    <mergeCell ref="J725:J728"/>
    <mergeCell ref="K725:K728"/>
    <mergeCell ref="L725:L728"/>
    <mergeCell ref="O721:O724"/>
    <mergeCell ref="P721:P724"/>
    <mergeCell ref="Q721:Q724"/>
    <mergeCell ref="R721:R724"/>
    <mergeCell ref="S721:S724"/>
    <mergeCell ref="B725:B728"/>
    <mergeCell ref="C725:C728"/>
    <mergeCell ref="D725:D728"/>
    <mergeCell ref="E725:E728"/>
    <mergeCell ref="F725:F728"/>
    <mergeCell ref="I721:I724"/>
    <mergeCell ref="J721:J724"/>
    <mergeCell ref="K721:K724"/>
    <mergeCell ref="L721:L724"/>
    <mergeCell ref="M721:M724"/>
    <mergeCell ref="N721:N724"/>
    <mergeCell ref="Q717:Q720"/>
    <mergeCell ref="R717:R720"/>
    <mergeCell ref="S717:S720"/>
    <mergeCell ref="B721:B724"/>
    <mergeCell ref="C721:C724"/>
    <mergeCell ref="D721:D724"/>
    <mergeCell ref="E721:E724"/>
    <mergeCell ref="F721:F724"/>
    <mergeCell ref="G721:G724"/>
    <mergeCell ref="H721:H724"/>
    <mergeCell ref="K717:K720"/>
    <mergeCell ref="L717:L720"/>
    <mergeCell ref="M717:M720"/>
    <mergeCell ref="N717:N720"/>
    <mergeCell ref="O717:O720"/>
    <mergeCell ref="P717:P720"/>
    <mergeCell ref="S713:S716"/>
    <mergeCell ref="B717:B720"/>
    <mergeCell ref="C717:C720"/>
    <mergeCell ref="D717:D720"/>
    <mergeCell ref="E717:E720"/>
    <mergeCell ref="F717:F720"/>
    <mergeCell ref="G717:G720"/>
    <mergeCell ref="H717:H720"/>
    <mergeCell ref="I717:I720"/>
    <mergeCell ref="J717:J720"/>
    <mergeCell ref="M713:M716"/>
    <mergeCell ref="N713:N716"/>
    <mergeCell ref="O713:O716"/>
    <mergeCell ref="P713:P716"/>
    <mergeCell ref="Q713:Q716"/>
    <mergeCell ref="R713:R716"/>
    <mergeCell ref="G713:G716"/>
    <mergeCell ref="H713:H716"/>
    <mergeCell ref="I713:I716"/>
    <mergeCell ref="J713:J716"/>
    <mergeCell ref="K713:K716"/>
    <mergeCell ref="L713:L716"/>
    <mergeCell ref="O709:O712"/>
    <mergeCell ref="P709:P712"/>
    <mergeCell ref="Q709:Q712"/>
    <mergeCell ref="R709:R712"/>
    <mergeCell ref="S709:S712"/>
    <mergeCell ref="B713:B716"/>
    <mergeCell ref="C713:C716"/>
    <mergeCell ref="D713:D716"/>
    <mergeCell ref="E713:E716"/>
    <mergeCell ref="F713:F716"/>
    <mergeCell ref="I709:I712"/>
    <mergeCell ref="J709:J712"/>
    <mergeCell ref="K709:K712"/>
    <mergeCell ref="L709:L712"/>
    <mergeCell ref="M709:M712"/>
    <mergeCell ref="N709:N712"/>
    <mergeCell ref="Q705:Q708"/>
    <mergeCell ref="R705:R708"/>
    <mergeCell ref="S705:S708"/>
    <mergeCell ref="B709:B712"/>
    <mergeCell ref="C709:C712"/>
    <mergeCell ref="D709:D712"/>
    <mergeCell ref="E709:E712"/>
    <mergeCell ref="F709:F712"/>
    <mergeCell ref="G709:G712"/>
    <mergeCell ref="H709:H712"/>
    <mergeCell ref="K705:K708"/>
    <mergeCell ref="L705:L708"/>
    <mergeCell ref="M705:M708"/>
    <mergeCell ref="N705:N708"/>
    <mergeCell ref="O705:O708"/>
    <mergeCell ref="P705:P708"/>
    <mergeCell ref="S701:S704"/>
    <mergeCell ref="B705:B708"/>
    <mergeCell ref="C705:C708"/>
    <mergeCell ref="D705:D708"/>
    <mergeCell ref="E705:E708"/>
    <mergeCell ref="F705:F708"/>
    <mergeCell ref="G705:G708"/>
    <mergeCell ref="H705:H708"/>
    <mergeCell ref="I705:I708"/>
    <mergeCell ref="J705:J708"/>
    <mergeCell ref="M701:M704"/>
    <mergeCell ref="N701:N704"/>
    <mergeCell ref="O701:O704"/>
    <mergeCell ref="P701:P704"/>
    <mergeCell ref="Q701:Q704"/>
    <mergeCell ref="R701:R704"/>
    <mergeCell ref="G701:G704"/>
    <mergeCell ref="H701:H704"/>
    <mergeCell ref="I701:I704"/>
    <mergeCell ref="J701:J704"/>
    <mergeCell ref="K701:K704"/>
    <mergeCell ref="L701:L704"/>
    <mergeCell ref="O697:O700"/>
    <mergeCell ref="P697:P700"/>
    <mergeCell ref="Q697:Q700"/>
    <mergeCell ref="R697:R700"/>
    <mergeCell ref="S697:S700"/>
    <mergeCell ref="B701:B704"/>
    <mergeCell ref="C701:C704"/>
    <mergeCell ref="D701:D704"/>
    <mergeCell ref="E701:E704"/>
    <mergeCell ref="F701:F704"/>
    <mergeCell ref="I697:I700"/>
    <mergeCell ref="J697:J700"/>
    <mergeCell ref="K697:K700"/>
    <mergeCell ref="L697:L700"/>
    <mergeCell ref="M697:M700"/>
    <mergeCell ref="N697:N700"/>
    <mergeCell ref="Q693:Q696"/>
    <mergeCell ref="R693:R696"/>
    <mergeCell ref="S693:S696"/>
    <mergeCell ref="B697:B700"/>
    <mergeCell ref="C697:C700"/>
    <mergeCell ref="D697:D700"/>
    <mergeCell ref="E697:E700"/>
    <mergeCell ref="F697:F700"/>
    <mergeCell ref="G697:G700"/>
    <mergeCell ref="H697:H700"/>
    <mergeCell ref="K693:K696"/>
    <mergeCell ref="L693:L696"/>
    <mergeCell ref="M693:M696"/>
    <mergeCell ref="N693:N696"/>
    <mergeCell ref="O693:O696"/>
    <mergeCell ref="P693:P696"/>
    <mergeCell ref="S689:S692"/>
    <mergeCell ref="B693:B696"/>
    <mergeCell ref="C693:C696"/>
    <mergeCell ref="D693:D696"/>
    <mergeCell ref="E693:E696"/>
    <mergeCell ref="F693:F696"/>
    <mergeCell ref="G693:G696"/>
    <mergeCell ref="H693:H696"/>
    <mergeCell ref="I693:I696"/>
    <mergeCell ref="J693:J696"/>
    <mergeCell ref="M689:M692"/>
    <mergeCell ref="N689:N692"/>
    <mergeCell ref="O689:O692"/>
    <mergeCell ref="P689:P692"/>
    <mergeCell ref="Q689:Q692"/>
    <mergeCell ref="R689:R692"/>
    <mergeCell ref="G689:G692"/>
    <mergeCell ref="H689:H692"/>
    <mergeCell ref="I689:I692"/>
    <mergeCell ref="J689:J692"/>
    <mergeCell ref="K689:K692"/>
    <mergeCell ref="L689:L692"/>
    <mergeCell ref="O685:O688"/>
    <mergeCell ref="P685:P688"/>
    <mergeCell ref="Q685:Q688"/>
    <mergeCell ref="R685:R688"/>
    <mergeCell ref="S685:S688"/>
    <mergeCell ref="B689:B692"/>
    <mergeCell ref="C689:C692"/>
    <mergeCell ref="D689:D692"/>
    <mergeCell ref="E689:E692"/>
    <mergeCell ref="F689:F692"/>
    <mergeCell ref="I685:I688"/>
    <mergeCell ref="J685:J688"/>
    <mergeCell ref="K685:K688"/>
    <mergeCell ref="L685:L688"/>
    <mergeCell ref="M685:M688"/>
    <mergeCell ref="N685:N688"/>
    <mergeCell ref="Q681:Q684"/>
    <mergeCell ref="R681:R684"/>
    <mergeCell ref="S681:S684"/>
    <mergeCell ref="B685:B688"/>
    <mergeCell ref="C685:C688"/>
    <mergeCell ref="D685:D688"/>
    <mergeCell ref="E685:E688"/>
    <mergeCell ref="F685:F688"/>
    <mergeCell ref="G685:G688"/>
    <mergeCell ref="H685:H688"/>
    <mergeCell ref="K681:K684"/>
    <mergeCell ref="L681:L684"/>
    <mergeCell ref="M681:M684"/>
    <mergeCell ref="N681:N684"/>
    <mergeCell ref="O681:O684"/>
    <mergeCell ref="P681:P684"/>
    <mergeCell ref="S677:S680"/>
    <mergeCell ref="B681:B684"/>
    <mergeCell ref="C681:C684"/>
    <mergeCell ref="D681:D684"/>
    <mergeCell ref="E681:E684"/>
    <mergeCell ref="F681:F684"/>
    <mergeCell ref="G681:G684"/>
    <mergeCell ref="H681:H684"/>
    <mergeCell ref="I681:I684"/>
    <mergeCell ref="J681:J684"/>
    <mergeCell ref="M677:M680"/>
    <mergeCell ref="N677:N680"/>
    <mergeCell ref="O677:O680"/>
    <mergeCell ref="P677:P680"/>
    <mergeCell ref="Q677:Q680"/>
    <mergeCell ref="R677:R680"/>
    <mergeCell ref="G677:G680"/>
    <mergeCell ref="H677:H680"/>
    <mergeCell ref="I677:I680"/>
    <mergeCell ref="J677:J680"/>
    <mergeCell ref="K677:K680"/>
    <mergeCell ref="L677:L680"/>
    <mergeCell ref="O673:O676"/>
    <mergeCell ref="P673:P676"/>
    <mergeCell ref="Q673:Q676"/>
    <mergeCell ref="R673:R676"/>
    <mergeCell ref="S673:S676"/>
    <mergeCell ref="B677:B680"/>
    <mergeCell ref="C677:C680"/>
    <mergeCell ref="D677:D680"/>
    <mergeCell ref="E677:E680"/>
    <mergeCell ref="F677:F680"/>
    <mergeCell ref="I673:I676"/>
    <mergeCell ref="J673:J676"/>
    <mergeCell ref="K673:K676"/>
    <mergeCell ref="L673:L676"/>
    <mergeCell ref="M673:M676"/>
    <mergeCell ref="N673:N676"/>
    <mergeCell ref="Q669:Q672"/>
    <mergeCell ref="R669:R672"/>
    <mergeCell ref="S669:S672"/>
    <mergeCell ref="B673:B676"/>
    <mergeCell ref="C673:C676"/>
    <mergeCell ref="D673:D676"/>
    <mergeCell ref="E673:E676"/>
    <mergeCell ref="F673:F676"/>
    <mergeCell ref="G673:G676"/>
    <mergeCell ref="H673:H676"/>
    <mergeCell ref="K669:K672"/>
    <mergeCell ref="L669:L672"/>
    <mergeCell ref="M669:M672"/>
    <mergeCell ref="N669:N672"/>
    <mergeCell ref="O669:O672"/>
    <mergeCell ref="P669:P672"/>
    <mergeCell ref="S665:S668"/>
    <mergeCell ref="B669:B672"/>
    <mergeCell ref="C669:C672"/>
    <mergeCell ref="D669:D672"/>
    <mergeCell ref="E669:E672"/>
    <mergeCell ref="F669:F672"/>
    <mergeCell ref="G669:G672"/>
    <mergeCell ref="H669:H672"/>
    <mergeCell ref="I669:I672"/>
    <mergeCell ref="J669:J672"/>
    <mergeCell ref="M665:M668"/>
    <mergeCell ref="N665:N668"/>
    <mergeCell ref="O665:O668"/>
    <mergeCell ref="P665:P668"/>
    <mergeCell ref="Q665:Q668"/>
    <mergeCell ref="R665:R668"/>
    <mergeCell ref="G665:G668"/>
    <mergeCell ref="H665:H668"/>
    <mergeCell ref="I665:I668"/>
    <mergeCell ref="J665:J668"/>
    <mergeCell ref="K665:K668"/>
    <mergeCell ref="L665:L668"/>
    <mergeCell ref="O661:O664"/>
    <mergeCell ref="P661:P664"/>
    <mergeCell ref="Q661:Q664"/>
    <mergeCell ref="R661:R664"/>
    <mergeCell ref="S661:S664"/>
    <mergeCell ref="B665:B668"/>
    <mergeCell ref="C665:C668"/>
    <mergeCell ref="D665:D668"/>
    <mergeCell ref="E665:E668"/>
    <mergeCell ref="F665:F668"/>
    <mergeCell ref="I661:I664"/>
    <mergeCell ref="J661:J664"/>
    <mergeCell ref="K661:K664"/>
    <mergeCell ref="L661:L664"/>
    <mergeCell ref="M661:M664"/>
    <mergeCell ref="N661:N664"/>
    <mergeCell ref="Q657:Q660"/>
    <mergeCell ref="R657:R660"/>
    <mergeCell ref="S657:S660"/>
    <mergeCell ref="B661:B664"/>
    <mergeCell ref="C661:C664"/>
    <mergeCell ref="D661:D664"/>
    <mergeCell ref="E661:E664"/>
    <mergeCell ref="F661:F664"/>
    <mergeCell ref="G661:G664"/>
    <mergeCell ref="H661:H664"/>
    <mergeCell ref="K657:K660"/>
    <mergeCell ref="L657:L660"/>
    <mergeCell ref="M657:M660"/>
    <mergeCell ref="N657:N660"/>
    <mergeCell ref="O657:O660"/>
    <mergeCell ref="P657:P660"/>
    <mergeCell ref="S653:S656"/>
    <mergeCell ref="B657:B660"/>
    <mergeCell ref="C657:C660"/>
    <mergeCell ref="D657:D660"/>
    <mergeCell ref="E657:E660"/>
    <mergeCell ref="F657:F660"/>
    <mergeCell ref="G657:G660"/>
    <mergeCell ref="H657:H660"/>
    <mergeCell ref="I657:I660"/>
    <mergeCell ref="J657:J660"/>
    <mergeCell ref="M653:M656"/>
    <mergeCell ref="N653:N656"/>
    <mergeCell ref="O653:O656"/>
    <mergeCell ref="P653:P656"/>
    <mergeCell ref="Q653:Q656"/>
    <mergeCell ref="R653:R656"/>
    <mergeCell ref="G653:G656"/>
    <mergeCell ref="H653:H656"/>
    <mergeCell ref="I653:I656"/>
    <mergeCell ref="J653:J656"/>
    <mergeCell ref="K653:K656"/>
    <mergeCell ref="L653:L656"/>
    <mergeCell ref="O649:O652"/>
    <mergeCell ref="P649:P652"/>
    <mergeCell ref="Q649:Q652"/>
    <mergeCell ref="R649:R652"/>
    <mergeCell ref="S649:S652"/>
    <mergeCell ref="B653:B656"/>
    <mergeCell ref="C653:C656"/>
    <mergeCell ref="D653:D656"/>
    <mergeCell ref="E653:E656"/>
    <mergeCell ref="F653:F656"/>
    <mergeCell ref="I649:I652"/>
    <mergeCell ref="J649:J652"/>
    <mergeCell ref="K649:K652"/>
    <mergeCell ref="L649:L652"/>
    <mergeCell ref="M649:M652"/>
    <mergeCell ref="N649:N652"/>
    <mergeCell ref="Q645:Q648"/>
    <mergeCell ref="R645:R648"/>
    <mergeCell ref="S645:S648"/>
    <mergeCell ref="B649:B652"/>
    <mergeCell ref="C649:C652"/>
    <mergeCell ref="D649:D652"/>
    <mergeCell ref="E649:E652"/>
    <mergeCell ref="F649:F652"/>
    <mergeCell ref="G649:G652"/>
    <mergeCell ref="H649:H652"/>
    <mergeCell ref="K645:K648"/>
    <mergeCell ref="L645:L648"/>
    <mergeCell ref="M645:M648"/>
    <mergeCell ref="N645:N648"/>
    <mergeCell ref="O645:O648"/>
    <mergeCell ref="P645:P648"/>
    <mergeCell ref="H641:S644"/>
    <mergeCell ref="B645:B648"/>
    <mergeCell ref="C645:C648"/>
    <mergeCell ref="D645:D648"/>
    <mergeCell ref="E645:E648"/>
    <mergeCell ref="F645:F648"/>
    <mergeCell ref="G645:G648"/>
    <mergeCell ref="H645:H648"/>
    <mergeCell ref="I645:I648"/>
    <mergeCell ref="J645:J648"/>
    <mergeCell ref="B641:B644"/>
    <mergeCell ref="C641:C644"/>
    <mergeCell ref="D641:D644"/>
    <mergeCell ref="E641:E644"/>
    <mergeCell ref="F641:F644"/>
    <mergeCell ref="G641:G644"/>
    <mergeCell ref="N632:N635"/>
    <mergeCell ref="O632:O635"/>
    <mergeCell ref="P632:P635"/>
    <mergeCell ref="Q632:Q635"/>
    <mergeCell ref="R632:R635"/>
    <mergeCell ref="S632:S635"/>
    <mergeCell ref="H632:H635"/>
    <mergeCell ref="I632:I635"/>
    <mergeCell ref="J632:J635"/>
    <mergeCell ref="K632:K635"/>
    <mergeCell ref="L632:L635"/>
    <mergeCell ref="M632:M635"/>
    <mergeCell ref="P628:P631"/>
    <mergeCell ref="Q628:Q631"/>
    <mergeCell ref="R628:R631"/>
    <mergeCell ref="S628:S631"/>
    <mergeCell ref="B632:B635"/>
    <mergeCell ref="C632:C635"/>
    <mergeCell ref="D632:D635"/>
    <mergeCell ref="E632:E635"/>
    <mergeCell ref="F632:F635"/>
    <mergeCell ref="G632:G635"/>
    <mergeCell ref="J628:J631"/>
    <mergeCell ref="K628:K631"/>
    <mergeCell ref="L628:L631"/>
    <mergeCell ref="M628:M631"/>
    <mergeCell ref="N628:N631"/>
    <mergeCell ref="O628:O631"/>
    <mergeCell ref="G624:G627"/>
    <mergeCell ref="H624:S627"/>
    <mergeCell ref="B628:B631"/>
    <mergeCell ref="C628:C631"/>
    <mergeCell ref="D628:D631"/>
    <mergeCell ref="E628:E631"/>
    <mergeCell ref="F628:F631"/>
    <mergeCell ref="G628:G631"/>
    <mergeCell ref="H628:H631"/>
    <mergeCell ref="I628:I631"/>
    <mergeCell ref="O620:O623"/>
    <mergeCell ref="P620:P623"/>
    <mergeCell ref="Q620:Q623"/>
    <mergeCell ref="R620:R623"/>
    <mergeCell ref="S620:S623"/>
    <mergeCell ref="B624:B627"/>
    <mergeCell ref="C624:C627"/>
    <mergeCell ref="D624:D627"/>
    <mergeCell ref="E624:E627"/>
    <mergeCell ref="F624:F627"/>
    <mergeCell ref="I620:I623"/>
    <mergeCell ref="J620:J623"/>
    <mergeCell ref="K620:K623"/>
    <mergeCell ref="L620:L623"/>
    <mergeCell ref="M620:M623"/>
    <mergeCell ref="N620:N623"/>
    <mergeCell ref="Q616:Q619"/>
    <mergeCell ref="R616:R619"/>
    <mergeCell ref="S616:S619"/>
    <mergeCell ref="B620:B623"/>
    <mergeCell ref="C620:C623"/>
    <mergeCell ref="D620:D623"/>
    <mergeCell ref="E620:E623"/>
    <mergeCell ref="F620:F623"/>
    <mergeCell ref="G620:G623"/>
    <mergeCell ref="H620:H623"/>
    <mergeCell ref="K616:K619"/>
    <mergeCell ref="L616:L619"/>
    <mergeCell ref="M616:M619"/>
    <mergeCell ref="N616:N619"/>
    <mergeCell ref="O616:O619"/>
    <mergeCell ref="P616:P619"/>
    <mergeCell ref="S612:S615"/>
    <mergeCell ref="B616:B619"/>
    <mergeCell ref="C616:C619"/>
    <mergeCell ref="D616:D619"/>
    <mergeCell ref="E616:E619"/>
    <mergeCell ref="F616:F619"/>
    <mergeCell ref="G616:G619"/>
    <mergeCell ref="H616:H619"/>
    <mergeCell ref="I616:I619"/>
    <mergeCell ref="J616:J619"/>
    <mergeCell ref="M612:M615"/>
    <mergeCell ref="N612:N615"/>
    <mergeCell ref="O612:O615"/>
    <mergeCell ref="P612:P615"/>
    <mergeCell ref="Q612:Q615"/>
    <mergeCell ref="R612:R615"/>
    <mergeCell ref="G612:G615"/>
    <mergeCell ref="H612:H615"/>
    <mergeCell ref="I612:I615"/>
    <mergeCell ref="J612:J615"/>
    <mergeCell ref="K612:K615"/>
    <mergeCell ref="L612:L615"/>
    <mergeCell ref="O608:O611"/>
    <mergeCell ref="P608:P611"/>
    <mergeCell ref="Q608:Q611"/>
    <mergeCell ref="R608:R611"/>
    <mergeCell ref="S608:S611"/>
    <mergeCell ref="B612:B615"/>
    <mergeCell ref="C612:C615"/>
    <mergeCell ref="D612:D615"/>
    <mergeCell ref="E612:E615"/>
    <mergeCell ref="F612:F615"/>
    <mergeCell ref="I608:I611"/>
    <mergeCell ref="J608:J611"/>
    <mergeCell ref="K608:K611"/>
    <mergeCell ref="L608:L611"/>
    <mergeCell ref="M608:M611"/>
    <mergeCell ref="N608:N611"/>
    <mergeCell ref="Q604:Q607"/>
    <mergeCell ref="R604:R607"/>
    <mergeCell ref="S604:S607"/>
    <mergeCell ref="B608:B611"/>
    <mergeCell ref="C608:C611"/>
    <mergeCell ref="D608:D611"/>
    <mergeCell ref="E608:E611"/>
    <mergeCell ref="F608:F611"/>
    <mergeCell ref="G608:G611"/>
    <mergeCell ref="H608:H611"/>
    <mergeCell ref="K604:K607"/>
    <mergeCell ref="L604:L607"/>
    <mergeCell ref="M604:M607"/>
    <mergeCell ref="N604:N607"/>
    <mergeCell ref="O604:O607"/>
    <mergeCell ref="P604:P607"/>
    <mergeCell ref="S600:S603"/>
    <mergeCell ref="B604:B607"/>
    <mergeCell ref="C604:C607"/>
    <mergeCell ref="D604:D607"/>
    <mergeCell ref="E604:E607"/>
    <mergeCell ref="F604:F607"/>
    <mergeCell ref="G604:G607"/>
    <mergeCell ref="H604:H607"/>
    <mergeCell ref="I604:I607"/>
    <mergeCell ref="J604:J607"/>
    <mergeCell ref="M600:M603"/>
    <mergeCell ref="N600:N603"/>
    <mergeCell ref="O600:O603"/>
    <mergeCell ref="P600:P603"/>
    <mergeCell ref="Q600:Q603"/>
    <mergeCell ref="R600:R603"/>
    <mergeCell ref="G600:G603"/>
    <mergeCell ref="H600:H603"/>
    <mergeCell ref="I600:I603"/>
    <mergeCell ref="J600:J603"/>
    <mergeCell ref="K600:K603"/>
    <mergeCell ref="L600:L603"/>
    <mergeCell ref="O596:O599"/>
    <mergeCell ref="P596:P599"/>
    <mergeCell ref="Q596:Q599"/>
    <mergeCell ref="R596:R599"/>
    <mergeCell ref="S596:S599"/>
    <mergeCell ref="B600:B603"/>
    <mergeCell ref="C600:C603"/>
    <mergeCell ref="D600:D603"/>
    <mergeCell ref="E600:E603"/>
    <mergeCell ref="F600:F603"/>
    <mergeCell ref="I596:I599"/>
    <mergeCell ref="J596:J599"/>
    <mergeCell ref="K596:K599"/>
    <mergeCell ref="L596:L599"/>
    <mergeCell ref="M596:M599"/>
    <mergeCell ref="N596:N599"/>
    <mergeCell ref="Q592:Q595"/>
    <mergeCell ref="R592:R595"/>
    <mergeCell ref="S592:S595"/>
    <mergeCell ref="B596:B599"/>
    <mergeCell ref="C596:C599"/>
    <mergeCell ref="D596:D599"/>
    <mergeCell ref="E596:E599"/>
    <mergeCell ref="F596:F599"/>
    <mergeCell ref="G596:G599"/>
    <mergeCell ref="H596:H599"/>
    <mergeCell ref="K592:K595"/>
    <mergeCell ref="L592:L595"/>
    <mergeCell ref="M592:M595"/>
    <mergeCell ref="N592:N595"/>
    <mergeCell ref="O592:O595"/>
    <mergeCell ref="P592:P595"/>
    <mergeCell ref="H588:S591"/>
    <mergeCell ref="B592:B595"/>
    <mergeCell ref="C592:C595"/>
    <mergeCell ref="D592:D595"/>
    <mergeCell ref="E592:E595"/>
    <mergeCell ref="F592:F595"/>
    <mergeCell ref="G592:G595"/>
    <mergeCell ref="H592:H595"/>
    <mergeCell ref="I592:I595"/>
    <mergeCell ref="J592:J595"/>
    <mergeCell ref="B588:B591"/>
    <mergeCell ref="C588:C591"/>
    <mergeCell ref="D588:D591"/>
    <mergeCell ref="E588:E591"/>
    <mergeCell ref="F588:F591"/>
    <mergeCell ref="G588:G591"/>
    <mergeCell ref="N580:N583"/>
    <mergeCell ref="O580:O583"/>
    <mergeCell ref="P580:P583"/>
    <mergeCell ref="Q580:Q583"/>
    <mergeCell ref="R580:R583"/>
    <mergeCell ref="S580:S583"/>
    <mergeCell ref="H580:H583"/>
    <mergeCell ref="I580:I583"/>
    <mergeCell ref="J580:J583"/>
    <mergeCell ref="K580:K583"/>
    <mergeCell ref="L580:L583"/>
    <mergeCell ref="M580:M583"/>
    <mergeCell ref="B580:B583"/>
    <mergeCell ref="C580:C583"/>
    <mergeCell ref="D580:D583"/>
    <mergeCell ref="E580:E583"/>
    <mergeCell ref="F580:F583"/>
    <mergeCell ref="G580:G583"/>
    <mergeCell ref="N576:N579"/>
    <mergeCell ref="O576:O579"/>
    <mergeCell ref="P576:P579"/>
    <mergeCell ref="Q576:Q579"/>
    <mergeCell ref="R576:R579"/>
    <mergeCell ref="S576:S579"/>
    <mergeCell ref="H576:H579"/>
    <mergeCell ref="I576:I579"/>
    <mergeCell ref="J576:J579"/>
    <mergeCell ref="K576:K579"/>
    <mergeCell ref="L576:L579"/>
    <mergeCell ref="M576:M579"/>
    <mergeCell ref="P572:P575"/>
    <mergeCell ref="Q572:Q575"/>
    <mergeCell ref="R572:R575"/>
    <mergeCell ref="S572:S575"/>
    <mergeCell ref="B576:B579"/>
    <mergeCell ref="C576:C579"/>
    <mergeCell ref="D576:D579"/>
    <mergeCell ref="E576:E579"/>
    <mergeCell ref="F576:F579"/>
    <mergeCell ref="G576:G579"/>
    <mergeCell ref="J572:J575"/>
    <mergeCell ref="K572:K575"/>
    <mergeCell ref="L572:L575"/>
    <mergeCell ref="M572:M575"/>
    <mergeCell ref="N572:N575"/>
    <mergeCell ref="O572:O575"/>
    <mergeCell ref="G568:G571"/>
    <mergeCell ref="H568:S571"/>
    <mergeCell ref="B572:B575"/>
    <mergeCell ref="C572:C575"/>
    <mergeCell ref="D572:D575"/>
    <mergeCell ref="E572:E575"/>
    <mergeCell ref="F572:F575"/>
    <mergeCell ref="G572:G575"/>
    <mergeCell ref="H572:H575"/>
    <mergeCell ref="I572:I575"/>
    <mergeCell ref="O564:O567"/>
    <mergeCell ref="P564:P567"/>
    <mergeCell ref="Q564:Q567"/>
    <mergeCell ref="R564:R567"/>
    <mergeCell ref="S564:S567"/>
    <mergeCell ref="B568:B571"/>
    <mergeCell ref="C568:C571"/>
    <mergeCell ref="D568:D571"/>
    <mergeCell ref="E568:E571"/>
    <mergeCell ref="F568:F571"/>
    <mergeCell ref="I564:I567"/>
    <mergeCell ref="J564:J567"/>
    <mergeCell ref="K564:K567"/>
    <mergeCell ref="L564:L567"/>
    <mergeCell ref="M564:M567"/>
    <mergeCell ref="N564:N567"/>
    <mergeCell ref="Q560:Q563"/>
    <mergeCell ref="R560:R563"/>
    <mergeCell ref="S560:S563"/>
    <mergeCell ref="B564:B567"/>
    <mergeCell ref="C564:C567"/>
    <mergeCell ref="D564:D567"/>
    <mergeCell ref="E564:E567"/>
    <mergeCell ref="F564:F567"/>
    <mergeCell ref="G564:G567"/>
    <mergeCell ref="H564:H567"/>
    <mergeCell ref="K560:K563"/>
    <mergeCell ref="L560:L563"/>
    <mergeCell ref="M560:M563"/>
    <mergeCell ref="N560:N563"/>
    <mergeCell ref="O560:O563"/>
    <mergeCell ref="P560:P563"/>
    <mergeCell ref="S556:S559"/>
    <mergeCell ref="B560:B563"/>
    <mergeCell ref="C560:C563"/>
    <mergeCell ref="D560:D563"/>
    <mergeCell ref="E560:E563"/>
    <mergeCell ref="F560:F563"/>
    <mergeCell ref="G560:G563"/>
    <mergeCell ref="H560:H563"/>
    <mergeCell ref="I560:I563"/>
    <mergeCell ref="J560:J563"/>
    <mergeCell ref="M556:M559"/>
    <mergeCell ref="N556:N559"/>
    <mergeCell ref="O556:O559"/>
    <mergeCell ref="P556:P559"/>
    <mergeCell ref="Q556:Q559"/>
    <mergeCell ref="R556:R559"/>
    <mergeCell ref="G556:G559"/>
    <mergeCell ref="H556:H559"/>
    <mergeCell ref="I556:I559"/>
    <mergeCell ref="J556:J559"/>
    <mergeCell ref="K556:K559"/>
    <mergeCell ref="L556:L559"/>
    <mergeCell ref="O552:O555"/>
    <mergeCell ref="P552:P555"/>
    <mergeCell ref="Q552:Q555"/>
    <mergeCell ref="R552:R555"/>
    <mergeCell ref="S552:S555"/>
    <mergeCell ref="B556:B559"/>
    <mergeCell ref="C556:C559"/>
    <mergeCell ref="D556:D559"/>
    <mergeCell ref="E556:E559"/>
    <mergeCell ref="F556:F559"/>
    <mergeCell ref="I552:I555"/>
    <mergeCell ref="J552:J555"/>
    <mergeCell ref="K552:K555"/>
    <mergeCell ref="L552:L555"/>
    <mergeCell ref="M552:M555"/>
    <mergeCell ref="N552:N555"/>
    <mergeCell ref="Q548:Q551"/>
    <mergeCell ref="R548:R551"/>
    <mergeCell ref="S548:S551"/>
    <mergeCell ref="B552:B555"/>
    <mergeCell ref="C552:C555"/>
    <mergeCell ref="D552:D555"/>
    <mergeCell ref="E552:E555"/>
    <mergeCell ref="F552:F555"/>
    <mergeCell ref="G552:G555"/>
    <mergeCell ref="H552:H555"/>
    <mergeCell ref="K548:K551"/>
    <mergeCell ref="L548:L551"/>
    <mergeCell ref="M548:M551"/>
    <mergeCell ref="N548:N551"/>
    <mergeCell ref="O548:O551"/>
    <mergeCell ref="P548:P551"/>
    <mergeCell ref="H544:S547"/>
    <mergeCell ref="B548:B551"/>
    <mergeCell ref="C548:C551"/>
    <mergeCell ref="D548:D551"/>
    <mergeCell ref="E548:E551"/>
    <mergeCell ref="F548:F551"/>
    <mergeCell ref="G548:G551"/>
    <mergeCell ref="H548:H551"/>
    <mergeCell ref="I548:I551"/>
    <mergeCell ref="J548:J551"/>
    <mergeCell ref="B544:B547"/>
    <mergeCell ref="C544:C547"/>
    <mergeCell ref="D544:D547"/>
    <mergeCell ref="E544:E547"/>
    <mergeCell ref="F544:F547"/>
    <mergeCell ref="G544:G547"/>
    <mergeCell ref="N540:N543"/>
    <mergeCell ref="O540:O543"/>
    <mergeCell ref="P540:P543"/>
    <mergeCell ref="Q540:Q543"/>
    <mergeCell ref="R540:R543"/>
    <mergeCell ref="S540:S543"/>
    <mergeCell ref="H540:H543"/>
    <mergeCell ref="I540:I543"/>
    <mergeCell ref="J540:J543"/>
    <mergeCell ref="K540:K543"/>
    <mergeCell ref="L540:L543"/>
    <mergeCell ref="M540:M543"/>
    <mergeCell ref="B540:B543"/>
    <mergeCell ref="C540:C543"/>
    <mergeCell ref="D540:D543"/>
    <mergeCell ref="E540:E543"/>
    <mergeCell ref="F540:F543"/>
    <mergeCell ref="G540:G543"/>
    <mergeCell ref="N536:N539"/>
    <mergeCell ref="O536:O539"/>
    <mergeCell ref="P536:P539"/>
    <mergeCell ref="Q536:Q539"/>
    <mergeCell ref="R536:R539"/>
    <mergeCell ref="S536:S539"/>
    <mergeCell ref="H536:H539"/>
    <mergeCell ref="I536:I539"/>
    <mergeCell ref="J536:J539"/>
    <mergeCell ref="K536:K539"/>
    <mergeCell ref="L536:L539"/>
    <mergeCell ref="M536:M539"/>
    <mergeCell ref="B536:B539"/>
    <mergeCell ref="C536:C539"/>
    <mergeCell ref="D536:D539"/>
    <mergeCell ref="E536:E539"/>
    <mergeCell ref="F536:F539"/>
    <mergeCell ref="G536:G539"/>
    <mergeCell ref="N532:N535"/>
    <mergeCell ref="O532:O535"/>
    <mergeCell ref="P532:P535"/>
    <mergeCell ref="Q532:Q535"/>
    <mergeCell ref="R532:R535"/>
    <mergeCell ref="S532:S535"/>
    <mergeCell ref="H532:H535"/>
    <mergeCell ref="I532:I535"/>
    <mergeCell ref="J532:J535"/>
    <mergeCell ref="K532:K535"/>
    <mergeCell ref="L532:L535"/>
    <mergeCell ref="M532:M535"/>
    <mergeCell ref="B532:B535"/>
    <mergeCell ref="C532:C535"/>
    <mergeCell ref="D532:D535"/>
    <mergeCell ref="E532:E535"/>
    <mergeCell ref="F532:F535"/>
    <mergeCell ref="G532:G535"/>
    <mergeCell ref="N528:N531"/>
    <mergeCell ref="O528:O531"/>
    <mergeCell ref="P528:P531"/>
    <mergeCell ref="Q528:Q531"/>
    <mergeCell ref="R528:R531"/>
    <mergeCell ref="S528:S531"/>
    <mergeCell ref="H528:H531"/>
    <mergeCell ref="I528:I531"/>
    <mergeCell ref="J528:J531"/>
    <mergeCell ref="K528:K531"/>
    <mergeCell ref="L528:L531"/>
    <mergeCell ref="M528:M531"/>
    <mergeCell ref="B528:B531"/>
    <mergeCell ref="C528:C531"/>
    <mergeCell ref="D528:D531"/>
    <mergeCell ref="E528:E531"/>
    <mergeCell ref="F528:F531"/>
    <mergeCell ref="G528:G531"/>
    <mergeCell ref="N524:N527"/>
    <mergeCell ref="O524:O527"/>
    <mergeCell ref="P524:P527"/>
    <mergeCell ref="Q524:Q527"/>
    <mergeCell ref="R524:R527"/>
    <mergeCell ref="S524:S527"/>
    <mergeCell ref="H524:H527"/>
    <mergeCell ref="I524:I527"/>
    <mergeCell ref="J524:J527"/>
    <mergeCell ref="K524:K527"/>
    <mergeCell ref="L524:L527"/>
    <mergeCell ref="M524:M527"/>
    <mergeCell ref="B524:B527"/>
    <mergeCell ref="C524:C527"/>
    <mergeCell ref="D524:D527"/>
    <mergeCell ref="E524:E527"/>
    <mergeCell ref="F524:F527"/>
    <mergeCell ref="G524:G527"/>
    <mergeCell ref="N520:N523"/>
    <mergeCell ref="O520:O523"/>
    <mergeCell ref="P520:P523"/>
    <mergeCell ref="Q520:Q523"/>
    <mergeCell ref="R520:R523"/>
    <mergeCell ref="S520:S523"/>
    <mergeCell ref="H520:H523"/>
    <mergeCell ref="I520:I523"/>
    <mergeCell ref="J520:J523"/>
    <mergeCell ref="K520:K523"/>
    <mergeCell ref="L520:L523"/>
    <mergeCell ref="M520:M523"/>
    <mergeCell ref="P516:P519"/>
    <mergeCell ref="Q516:Q519"/>
    <mergeCell ref="R516:R519"/>
    <mergeCell ref="S516:S519"/>
    <mergeCell ref="B520:B523"/>
    <mergeCell ref="C520:C523"/>
    <mergeCell ref="D520:D523"/>
    <mergeCell ref="E520:E523"/>
    <mergeCell ref="F520:F523"/>
    <mergeCell ref="G520:G523"/>
    <mergeCell ref="J516:J519"/>
    <mergeCell ref="K516:K519"/>
    <mergeCell ref="L516:L519"/>
    <mergeCell ref="M516:M519"/>
    <mergeCell ref="N516:N519"/>
    <mergeCell ref="O516:O519"/>
    <mergeCell ref="G512:G515"/>
    <mergeCell ref="H512:S515"/>
    <mergeCell ref="B516:B519"/>
    <mergeCell ref="C516:C519"/>
    <mergeCell ref="D516:D519"/>
    <mergeCell ref="E516:E519"/>
    <mergeCell ref="F516:F519"/>
    <mergeCell ref="G516:G519"/>
    <mergeCell ref="H516:H519"/>
    <mergeCell ref="I516:I519"/>
    <mergeCell ref="O508:O511"/>
    <mergeCell ref="P508:P511"/>
    <mergeCell ref="Q508:Q511"/>
    <mergeCell ref="R508:R511"/>
    <mergeCell ref="S508:S511"/>
    <mergeCell ref="B512:B515"/>
    <mergeCell ref="C512:C515"/>
    <mergeCell ref="D512:D515"/>
    <mergeCell ref="E512:E515"/>
    <mergeCell ref="F512:F515"/>
    <mergeCell ref="I508:I511"/>
    <mergeCell ref="J508:J511"/>
    <mergeCell ref="K508:K511"/>
    <mergeCell ref="L508:L511"/>
    <mergeCell ref="M508:M511"/>
    <mergeCell ref="N508:N511"/>
    <mergeCell ref="Q504:Q507"/>
    <mergeCell ref="R504:R507"/>
    <mergeCell ref="S504:S507"/>
    <mergeCell ref="B508:B511"/>
    <mergeCell ref="C508:C511"/>
    <mergeCell ref="D508:D511"/>
    <mergeCell ref="E508:E511"/>
    <mergeCell ref="F508:F511"/>
    <mergeCell ref="G508:G511"/>
    <mergeCell ref="H508:H511"/>
    <mergeCell ref="K504:K507"/>
    <mergeCell ref="L504:L507"/>
    <mergeCell ref="M504:M507"/>
    <mergeCell ref="N504:N507"/>
    <mergeCell ref="O504:O507"/>
    <mergeCell ref="P504:P507"/>
    <mergeCell ref="S500:S503"/>
    <mergeCell ref="B504:B507"/>
    <mergeCell ref="C504:C507"/>
    <mergeCell ref="D504:D507"/>
    <mergeCell ref="E504:E507"/>
    <mergeCell ref="F504:F507"/>
    <mergeCell ref="G504:G507"/>
    <mergeCell ref="H504:H507"/>
    <mergeCell ref="I504:I507"/>
    <mergeCell ref="J504:J507"/>
    <mergeCell ref="M500:M503"/>
    <mergeCell ref="N500:N503"/>
    <mergeCell ref="O500:O503"/>
    <mergeCell ref="P500:P503"/>
    <mergeCell ref="Q500:Q503"/>
    <mergeCell ref="R500:R503"/>
    <mergeCell ref="G500:G503"/>
    <mergeCell ref="H500:H503"/>
    <mergeCell ref="I500:I503"/>
    <mergeCell ref="J500:J503"/>
    <mergeCell ref="K500:K503"/>
    <mergeCell ref="L500:L503"/>
    <mergeCell ref="O496:O499"/>
    <mergeCell ref="P496:P499"/>
    <mergeCell ref="Q496:Q499"/>
    <mergeCell ref="R496:R499"/>
    <mergeCell ref="S496:S499"/>
    <mergeCell ref="B500:B503"/>
    <mergeCell ref="C500:C503"/>
    <mergeCell ref="D500:D503"/>
    <mergeCell ref="E500:E503"/>
    <mergeCell ref="F500:F503"/>
    <mergeCell ref="I496:I499"/>
    <mergeCell ref="J496:J499"/>
    <mergeCell ref="K496:K499"/>
    <mergeCell ref="L496:L499"/>
    <mergeCell ref="M496:M499"/>
    <mergeCell ref="N496:N499"/>
    <mergeCell ref="Q492:Q495"/>
    <mergeCell ref="R492:R495"/>
    <mergeCell ref="S492:S495"/>
    <mergeCell ref="B496:B499"/>
    <mergeCell ref="C496:C499"/>
    <mergeCell ref="D496:D499"/>
    <mergeCell ref="E496:E499"/>
    <mergeCell ref="F496:F499"/>
    <mergeCell ref="G496:G499"/>
    <mergeCell ref="H496:H499"/>
    <mergeCell ref="K492:K495"/>
    <mergeCell ref="L492:L495"/>
    <mergeCell ref="M492:M495"/>
    <mergeCell ref="N492:N495"/>
    <mergeCell ref="O492:O495"/>
    <mergeCell ref="P492:P495"/>
    <mergeCell ref="H488:S491"/>
    <mergeCell ref="B492:B495"/>
    <mergeCell ref="C492:C495"/>
    <mergeCell ref="D492:D495"/>
    <mergeCell ref="E492:E495"/>
    <mergeCell ref="F492:F495"/>
    <mergeCell ref="G492:G495"/>
    <mergeCell ref="H492:H495"/>
    <mergeCell ref="I492:I495"/>
    <mergeCell ref="J492:J495"/>
    <mergeCell ref="B488:B491"/>
    <mergeCell ref="C488:C491"/>
    <mergeCell ref="D488:D491"/>
    <mergeCell ref="E488:E491"/>
    <mergeCell ref="F488:F491"/>
    <mergeCell ref="G488:G491"/>
    <mergeCell ref="N484:N487"/>
    <mergeCell ref="O484:O487"/>
    <mergeCell ref="P484:P487"/>
    <mergeCell ref="Q484:Q487"/>
    <mergeCell ref="R484:R487"/>
    <mergeCell ref="S484:S487"/>
    <mergeCell ref="H484:H487"/>
    <mergeCell ref="I484:I487"/>
    <mergeCell ref="J484:J487"/>
    <mergeCell ref="K484:K487"/>
    <mergeCell ref="L484:L487"/>
    <mergeCell ref="M484:M487"/>
    <mergeCell ref="B484:B487"/>
    <mergeCell ref="C484:C487"/>
    <mergeCell ref="D484:D487"/>
    <mergeCell ref="E484:E487"/>
    <mergeCell ref="F484:F487"/>
    <mergeCell ref="G484:G487"/>
    <mergeCell ref="N480:N483"/>
    <mergeCell ref="O480:O483"/>
    <mergeCell ref="P480:P483"/>
    <mergeCell ref="Q480:Q483"/>
    <mergeCell ref="R480:R483"/>
    <mergeCell ref="S480:S483"/>
    <mergeCell ref="H480:H483"/>
    <mergeCell ref="I480:I483"/>
    <mergeCell ref="J480:J483"/>
    <mergeCell ref="K480:K483"/>
    <mergeCell ref="L480:L483"/>
    <mergeCell ref="M480:M483"/>
    <mergeCell ref="B480:B483"/>
    <mergeCell ref="C480:C483"/>
    <mergeCell ref="D480:D483"/>
    <mergeCell ref="E480:E483"/>
    <mergeCell ref="F480:F483"/>
    <mergeCell ref="G480:G483"/>
    <mergeCell ref="N476:N479"/>
    <mergeCell ref="O476:O479"/>
    <mergeCell ref="P476:P479"/>
    <mergeCell ref="Q476:Q479"/>
    <mergeCell ref="R476:R479"/>
    <mergeCell ref="S476:S479"/>
    <mergeCell ref="H476:H479"/>
    <mergeCell ref="I476:I479"/>
    <mergeCell ref="J476:J479"/>
    <mergeCell ref="K476:K479"/>
    <mergeCell ref="L476:L479"/>
    <mergeCell ref="M476:M479"/>
    <mergeCell ref="B476:B479"/>
    <mergeCell ref="C476:C479"/>
    <mergeCell ref="D476:D479"/>
    <mergeCell ref="E476:E479"/>
    <mergeCell ref="F476:F479"/>
    <mergeCell ref="G476:G479"/>
    <mergeCell ref="N472:N475"/>
    <mergeCell ref="O472:O475"/>
    <mergeCell ref="P472:P475"/>
    <mergeCell ref="Q472:Q475"/>
    <mergeCell ref="R472:R475"/>
    <mergeCell ref="S472:S475"/>
    <mergeCell ref="H472:H475"/>
    <mergeCell ref="I472:I475"/>
    <mergeCell ref="J472:J475"/>
    <mergeCell ref="K472:K475"/>
    <mergeCell ref="L472:L475"/>
    <mergeCell ref="M472:M475"/>
    <mergeCell ref="B472:B475"/>
    <mergeCell ref="C472:C475"/>
    <mergeCell ref="D472:D475"/>
    <mergeCell ref="E472:E475"/>
    <mergeCell ref="F472:F475"/>
    <mergeCell ref="G472:G475"/>
    <mergeCell ref="N468:N471"/>
    <mergeCell ref="O468:O471"/>
    <mergeCell ref="P468:P471"/>
    <mergeCell ref="Q468:Q471"/>
    <mergeCell ref="R468:R471"/>
    <mergeCell ref="S468:S471"/>
    <mergeCell ref="H468:H471"/>
    <mergeCell ref="I468:I471"/>
    <mergeCell ref="J468:J471"/>
    <mergeCell ref="K468:K471"/>
    <mergeCell ref="L468:L471"/>
    <mergeCell ref="M468:M471"/>
    <mergeCell ref="B468:B471"/>
    <mergeCell ref="C468:C471"/>
    <mergeCell ref="D468:D471"/>
    <mergeCell ref="E468:E471"/>
    <mergeCell ref="F468:F471"/>
    <mergeCell ref="G468:G471"/>
    <mergeCell ref="N464:N467"/>
    <mergeCell ref="O464:O467"/>
    <mergeCell ref="P464:P467"/>
    <mergeCell ref="Q464:Q467"/>
    <mergeCell ref="R464:R467"/>
    <mergeCell ref="S464:S467"/>
    <mergeCell ref="H464:H467"/>
    <mergeCell ref="I464:I467"/>
    <mergeCell ref="J464:J467"/>
    <mergeCell ref="K464:K467"/>
    <mergeCell ref="L464:L467"/>
    <mergeCell ref="M464:M467"/>
    <mergeCell ref="B464:B467"/>
    <mergeCell ref="C464:C467"/>
    <mergeCell ref="D464:D467"/>
    <mergeCell ref="E464:E467"/>
    <mergeCell ref="F464:F467"/>
    <mergeCell ref="G464:G467"/>
    <mergeCell ref="N460:N463"/>
    <mergeCell ref="O460:O463"/>
    <mergeCell ref="P460:P463"/>
    <mergeCell ref="Q460:Q463"/>
    <mergeCell ref="R460:R463"/>
    <mergeCell ref="S460:S463"/>
    <mergeCell ref="H460:H463"/>
    <mergeCell ref="I460:I463"/>
    <mergeCell ref="J460:J463"/>
    <mergeCell ref="K460:K463"/>
    <mergeCell ref="L460:L463"/>
    <mergeCell ref="M460:M463"/>
    <mergeCell ref="B460:B463"/>
    <mergeCell ref="C460:C463"/>
    <mergeCell ref="D460:D463"/>
    <mergeCell ref="E460:E463"/>
    <mergeCell ref="F460:F463"/>
    <mergeCell ref="G460:G463"/>
    <mergeCell ref="N456:N459"/>
    <mergeCell ref="O456:O459"/>
    <mergeCell ref="P456:P459"/>
    <mergeCell ref="Q456:Q459"/>
    <mergeCell ref="R456:R459"/>
    <mergeCell ref="S456:S459"/>
    <mergeCell ref="H456:H459"/>
    <mergeCell ref="I456:I459"/>
    <mergeCell ref="J456:J459"/>
    <mergeCell ref="K456:K459"/>
    <mergeCell ref="L456:L459"/>
    <mergeCell ref="M456:M459"/>
    <mergeCell ref="B456:B459"/>
    <mergeCell ref="C456:C459"/>
    <mergeCell ref="D456:D459"/>
    <mergeCell ref="E456:E459"/>
    <mergeCell ref="F456:F459"/>
    <mergeCell ref="G456:G459"/>
    <mergeCell ref="N452:N455"/>
    <mergeCell ref="O452:O455"/>
    <mergeCell ref="P452:P455"/>
    <mergeCell ref="Q452:Q455"/>
    <mergeCell ref="R452:R455"/>
    <mergeCell ref="S452:S455"/>
    <mergeCell ref="H452:H455"/>
    <mergeCell ref="I452:I455"/>
    <mergeCell ref="J452:J455"/>
    <mergeCell ref="K452:K455"/>
    <mergeCell ref="L452:L455"/>
    <mergeCell ref="M452:M455"/>
    <mergeCell ref="B452:B455"/>
    <mergeCell ref="C452:C455"/>
    <mergeCell ref="D452:D455"/>
    <mergeCell ref="E452:E455"/>
    <mergeCell ref="F452:F455"/>
    <mergeCell ref="G452:G455"/>
    <mergeCell ref="N448:N451"/>
    <mergeCell ref="O448:O451"/>
    <mergeCell ref="P448:P451"/>
    <mergeCell ref="Q448:Q451"/>
    <mergeCell ref="R448:R451"/>
    <mergeCell ref="S448:S451"/>
    <mergeCell ref="H448:H451"/>
    <mergeCell ref="I448:I451"/>
    <mergeCell ref="J448:J451"/>
    <mergeCell ref="K448:K451"/>
    <mergeCell ref="L448:L451"/>
    <mergeCell ref="M448:M451"/>
    <mergeCell ref="B448:B451"/>
    <mergeCell ref="C448:C451"/>
    <mergeCell ref="D448:D451"/>
    <mergeCell ref="E448:E451"/>
    <mergeCell ref="F448:F451"/>
    <mergeCell ref="G448:G451"/>
    <mergeCell ref="N444:N447"/>
    <mergeCell ref="O444:O447"/>
    <mergeCell ref="P444:P447"/>
    <mergeCell ref="Q444:Q447"/>
    <mergeCell ref="R444:R447"/>
    <mergeCell ref="S444:S447"/>
    <mergeCell ref="H444:H447"/>
    <mergeCell ref="I444:I447"/>
    <mergeCell ref="J444:J447"/>
    <mergeCell ref="K444:K447"/>
    <mergeCell ref="L444:L447"/>
    <mergeCell ref="M444:M447"/>
    <mergeCell ref="B444:B447"/>
    <mergeCell ref="C444:C447"/>
    <mergeCell ref="D444:D447"/>
    <mergeCell ref="E444:E447"/>
    <mergeCell ref="F444:F447"/>
    <mergeCell ref="G444:G447"/>
    <mergeCell ref="N440:N443"/>
    <mergeCell ref="O440:O443"/>
    <mergeCell ref="P440:P443"/>
    <mergeCell ref="Q440:Q443"/>
    <mergeCell ref="R440:R443"/>
    <mergeCell ref="S440:S443"/>
    <mergeCell ref="H440:H443"/>
    <mergeCell ref="I440:I443"/>
    <mergeCell ref="J440:J443"/>
    <mergeCell ref="K440:K443"/>
    <mergeCell ref="L440:L443"/>
    <mergeCell ref="M440:M443"/>
    <mergeCell ref="B440:B443"/>
    <mergeCell ref="C440:C443"/>
    <mergeCell ref="D440:D443"/>
    <mergeCell ref="E440:E443"/>
    <mergeCell ref="F440:F443"/>
    <mergeCell ref="G440:G443"/>
    <mergeCell ref="N436:N439"/>
    <mergeCell ref="O436:O439"/>
    <mergeCell ref="P436:P439"/>
    <mergeCell ref="Q436:Q439"/>
    <mergeCell ref="R436:R439"/>
    <mergeCell ref="S436:S439"/>
    <mergeCell ref="H436:H439"/>
    <mergeCell ref="I436:I439"/>
    <mergeCell ref="J436:J439"/>
    <mergeCell ref="K436:K439"/>
    <mergeCell ref="L436:L439"/>
    <mergeCell ref="M436:M439"/>
    <mergeCell ref="B436:B439"/>
    <mergeCell ref="C436:C439"/>
    <mergeCell ref="D436:D439"/>
    <mergeCell ref="E436:E439"/>
    <mergeCell ref="F436:F439"/>
    <mergeCell ref="G436:G439"/>
    <mergeCell ref="N432:N435"/>
    <mergeCell ref="O432:O435"/>
    <mergeCell ref="P432:P435"/>
    <mergeCell ref="Q432:Q435"/>
    <mergeCell ref="R432:R435"/>
    <mergeCell ref="S432:S435"/>
    <mergeCell ref="H432:H435"/>
    <mergeCell ref="I432:I435"/>
    <mergeCell ref="J432:J435"/>
    <mergeCell ref="K432:K435"/>
    <mergeCell ref="L432:L435"/>
    <mergeCell ref="M432:M435"/>
    <mergeCell ref="B432:B435"/>
    <mergeCell ref="C432:C435"/>
    <mergeCell ref="D432:D435"/>
    <mergeCell ref="E432:E435"/>
    <mergeCell ref="F432:F435"/>
    <mergeCell ref="G432:G435"/>
    <mergeCell ref="N428:N431"/>
    <mergeCell ref="O428:O431"/>
    <mergeCell ref="P428:P431"/>
    <mergeCell ref="Q428:Q431"/>
    <mergeCell ref="R428:R431"/>
    <mergeCell ref="S428:S431"/>
    <mergeCell ref="H428:H431"/>
    <mergeCell ref="I428:I431"/>
    <mergeCell ref="J428:J431"/>
    <mergeCell ref="K428:K431"/>
    <mergeCell ref="L428:L431"/>
    <mergeCell ref="M428:M431"/>
    <mergeCell ref="B428:B431"/>
    <mergeCell ref="C428:C431"/>
    <mergeCell ref="D428:D431"/>
    <mergeCell ref="E428:E431"/>
    <mergeCell ref="F428:F431"/>
    <mergeCell ref="G428:G431"/>
    <mergeCell ref="N424:N427"/>
    <mergeCell ref="O424:O427"/>
    <mergeCell ref="P424:P427"/>
    <mergeCell ref="Q424:Q427"/>
    <mergeCell ref="R424:R427"/>
    <mergeCell ref="S424:S427"/>
    <mergeCell ref="H424:H427"/>
    <mergeCell ref="I424:I427"/>
    <mergeCell ref="J424:J427"/>
    <mergeCell ref="K424:K427"/>
    <mergeCell ref="L424:L427"/>
    <mergeCell ref="M424:M427"/>
    <mergeCell ref="B424:B427"/>
    <mergeCell ref="C424:C427"/>
    <mergeCell ref="D424:D427"/>
    <mergeCell ref="E424:E427"/>
    <mergeCell ref="F424:F427"/>
    <mergeCell ref="G424:G427"/>
    <mergeCell ref="N420:N423"/>
    <mergeCell ref="O420:O423"/>
    <mergeCell ref="P420:P423"/>
    <mergeCell ref="Q420:Q423"/>
    <mergeCell ref="R420:R423"/>
    <mergeCell ref="S420:S423"/>
    <mergeCell ref="H420:H423"/>
    <mergeCell ref="I420:I423"/>
    <mergeCell ref="J420:J423"/>
    <mergeCell ref="K420:K423"/>
    <mergeCell ref="L420:L423"/>
    <mergeCell ref="M420:M423"/>
    <mergeCell ref="B420:B423"/>
    <mergeCell ref="C420:C423"/>
    <mergeCell ref="D420:D423"/>
    <mergeCell ref="E420:E423"/>
    <mergeCell ref="F420:F423"/>
    <mergeCell ref="G420:G423"/>
    <mergeCell ref="N416:N419"/>
    <mergeCell ref="O416:O419"/>
    <mergeCell ref="P416:P419"/>
    <mergeCell ref="Q416:Q419"/>
    <mergeCell ref="R416:R419"/>
    <mergeCell ref="S416:S419"/>
    <mergeCell ref="H416:H419"/>
    <mergeCell ref="I416:I419"/>
    <mergeCell ref="J416:J419"/>
    <mergeCell ref="K416:K419"/>
    <mergeCell ref="L416:L419"/>
    <mergeCell ref="M416:M419"/>
    <mergeCell ref="B416:B419"/>
    <mergeCell ref="C416:C419"/>
    <mergeCell ref="D416:D419"/>
    <mergeCell ref="E416:E419"/>
    <mergeCell ref="F416:F419"/>
    <mergeCell ref="G416:G419"/>
    <mergeCell ref="N412:N415"/>
    <mergeCell ref="O412:O415"/>
    <mergeCell ref="P412:P415"/>
    <mergeCell ref="Q412:Q415"/>
    <mergeCell ref="R412:R415"/>
    <mergeCell ref="S412:S415"/>
    <mergeCell ref="H412:H415"/>
    <mergeCell ref="I412:I415"/>
    <mergeCell ref="J412:J415"/>
    <mergeCell ref="K412:K415"/>
    <mergeCell ref="L412:L415"/>
    <mergeCell ref="M412:M415"/>
    <mergeCell ref="B412:B415"/>
    <mergeCell ref="C412:C415"/>
    <mergeCell ref="D412:D415"/>
    <mergeCell ref="E412:E415"/>
    <mergeCell ref="F412:F415"/>
    <mergeCell ref="G412:G415"/>
    <mergeCell ref="N408:N411"/>
    <mergeCell ref="O408:O411"/>
    <mergeCell ref="P408:P411"/>
    <mergeCell ref="Q408:Q411"/>
    <mergeCell ref="R408:R411"/>
    <mergeCell ref="S408:S411"/>
    <mergeCell ref="H408:H411"/>
    <mergeCell ref="I408:I411"/>
    <mergeCell ref="J408:J411"/>
    <mergeCell ref="K408:K411"/>
    <mergeCell ref="L408:L411"/>
    <mergeCell ref="M408:M411"/>
    <mergeCell ref="B408:B411"/>
    <mergeCell ref="C408:C411"/>
    <mergeCell ref="D408:D411"/>
    <mergeCell ref="E408:E411"/>
    <mergeCell ref="F408:F411"/>
    <mergeCell ref="G408:G411"/>
    <mergeCell ref="N404:N407"/>
    <mergeCell ref="O404:O407"/>
    <mergeCell ref="P404:P407"/>
    <mergeCell ref="Q404:Q407"/>
    <mergeCell ref="R404:R407"/>
    <mergeCell ref="S404:S407"/>
    <mergeCell ref="H404:H407"/>
    <mergeCell ref="I404:I407"/>
    <mergeCell ref="J404:J407"/>
    <mergeCell ref="K404:K407"/>
    <mergeCell ref="L404:L407"/>
    <mergeCell ref="M404:M407"/>
    <mergeCell ref="B404:B407"/>
    <mergeCell ref="C404:C407"/>
    <mergeCell ref="D404:D407"/>
    <mergeCell ref="E404:E407"/>
    <mergeCell ref="F404:F407"/>
    <mergeCell ref="G404:G407"/>
    <mergeCell ref="N400:N403"/>
    <mergeCell ref="O400:O403"/>
    <mergeCell ref="P400:P403"/>
    <mergeCell ref="Q400:Q403"/>
    <mergeCell ref="R400:R403"/>
    <mergeCell ref="S400:S403"/>
    <mergeCell ref="H400:H403"/>
    <mergeCell ref="I400:I403"/>
    <mergeCell ref="J400:J403"/>
    <mergeCell ref="K400:K403"/>
    <mergeCell ref="L400:L403"/>
    <mergeCell ref="M400:M403"/>
    <mergeCell ref="B400:B403"/>
    <mergeCell ref="C400:C403"/>
    <mergeCell ref="D400:D403"/>
    <mergeCell ref="E400:E403"/>
    <mergeCell ref="F400:F403"/>
    <mergeCell ref="G400:G403"/>
    <mergeCell ref="N396:N399"/>
    <mergeCell ref="O396:O399"/>
    <mergeCell ref="P396:P399"/>
    <mergeCell ref="Q396:Q399"/>
    <mergeCell ref="R396:R399"/>
    <mergeCell ref="S396:S399"/>
    <mergeCell ref="H396:H399"/>
    <mergeCell ref="I396:I399"/>
    <mergeCell ref="J396:J399"/>
    <mergeCell ref="K396:K399"/>
    <mergeCell ref="L396:L399"/>
    <mergeCell ref="M396:M399"/>
    <mergeCell ref="B396:B399"/>
    <mergeCell ref="C396:C399"/>
    <mergeCell ref="D396:D399"/>
    <mergeCell ref="E396:E399"/>
    <mergeCell ref="F396:F399"/>
    <mergeCell ref="G396:G399"/>
    <mergeCell ref="N392:N395"/>
    <mergeCell ref="O392:O395"/>
    <mergeCell ref="P392:P395"/>
    <mergeCell ref="Q392:Q395"/>
    <mergeCell ref="R392:R395"/>
    <mergeCell ref="S392:S395"/>
    <mergeCell ref="H392:H395"/>
    <mergeCell ref="I392:I395"/>
    <mergeCell ref="J392:J395"/>
    <mergeCell ref="K392:K395"/>
    <mergeCell ref="L392:L395"/>
    <mergeCell ref="M392:M395"/>
    <mergeCell ref="B392:B395"/>
    <mergeCell ref="C392:C395"/>
    <mergeCell ref="D392:D395"/>
    <mergeCell ref="E392:E395"/>
    <mergeCell ref="F392:F395"/>
    <mergeCell ref="G392:G395"/>
    <mergeCell ref="N388:N391"/>
    <mergeCell ref="O388:O391"/>
    <mergeCell ref="P388:P391"/>
    <mergeCell ref="Q388:Q391"/>
    <mergeCell ref="R388:R391"/>
    <mergeCell ref="S388:S391"/>
    <mergeCell ref="H388:H391"/>
    <mergeCell ref="I388:I391"/>
    <mergeCell ref="J388:J391"/>
    <mergeCell ref="K388:K391"/>
    <mergeCell ref="L388:L391"/>
    <mergeCell ref="M388:M391"/>
    <mergeCell ref="B388:B391"/>
    <mergeCell ref="C388:C391"/>
    <mergeCell ref="D388:D391"/>
    <mergeCell ref="E388:E391"/>
    <mergeCell ref="F388:F391"/>
    <mergeCell ref="G388:G391"/>
    <mergeCell ref="N384:N387"/>
    <mergeCell ref="O384:O387"/>
    <mergeCell ref="P384:P387"/>
    <mergeCell ref="Q384:Q387"/>
    <mergeCell ref="R384:R387"/>
    <mergeCell ref="S384:S387"/>
    <mergeCell ref="H384:H387"/>
    <mergeCell ref="I384:I387"/>
    <mergeCell ref="J384:J387"/>
    <mergeCell ref="K384:K387"/>
    <mergeCell ref="L384:L387"/>
    <mergeCell ref="M384:M387"/>
    <mergeCell ref="B384:B387"/>
    <mergeCell ref="C384:C387"/>
    <mergeCell ref="D384:D387"/>
    <mergeCell ref="E384:E387"/>
    <mergeCell ref="F384:F387"/>
    <mergeCell ref="G384:G387"/>
    <mergeCell ref="N380:N383"/>
    <mergeCell ref="O380:O383"/>
    <mergeCell ref="P380:P383"/>
    <mergeCell ref="Q380:Q383"/>
    <mergeCell ref="R380:R383"/>
    <mergeCell ref="S380:S383"/>
    <mergeCell ref="H380:H383"/>
    <mergeCell ref="I380:I383"/>
    <mergeCell ref="J380:J383"/>
    <mergeCell ref="K380:K383"/>
    <mergeCell ref="L380:L383"/>
    <mergeCell ref="M380:M383"/>
    <mergeCell ref="B380:B383"/>
    <mergeCell ref="C380:C383"/>
    <mergeCell ref="D380:D383"/>
    <mergeCell ref="E380:E383"/>
    <mergeCell ref="F380:F383"/>
    <mergeCell ref="G380:G383"/>
    <mergeCell ref="N376:N379"/>
    <mergeCell ref="O376:O379"/>
    <mergeCell ref="P376:P379"/>
    <mergeCell ref="Q376:Q379"/>
    <mergeCell ref="R376:R379"/>
    <mergeCell ref="S376:S379"/>
    <mergeCell ref="H376:H379"/>
    <mergeCell ref="I376:I379"/>
    <mergeCell ref="J376:J379"/>
    <mergeCell ref="K376:K379"/>
    <mergeCell ref="L376:L379"/>
    <mergeCell ref="M376:M379"/>
    <mergeCell ref="B376:B379"/>
    <mergeCell ref="C376:C379"/>
    <mergeCell ref="D376:D379"/>
    <mergeCell ref="E376:E379"/>
    <mergeCell ref="F376:F379"/>
    <mergeCell ref="G376:G379"/>
    <mergeCell ref="S368:S371"/>
    <mergeCell ref="B372:B375"/>
    <mergeCell ref="C372:C375"/>
    <mergeCell ref="D372:D375"/>
    <mergeCell ref="E372:E375"/>
    <mergeCell ref="F372:F375"/>
    <mergeCell ref="G372:G375"/>
    <mergeCell ref="H372:S375"/>
    <mergeCell ref="M368:M371"/>
    <mergeCell ref="N368:N371"/>
    <mergeCell ref="O368:O371"/>
    <mergeCell ref="P368:P371"/>
    <mergeCell ref="Q368:Q371"/>
    <mergeCell ref="R368:R371"/>
    <mergeCell ref="G368:G371"/>
    <mergeCell ref="H368:H371"/>
    <mergeCell ref="I368:I371"/>
    <mergeCell ref="J368:J371"/>
    <mergeCell ref="K368:K371"/>
    <mergeCell ref="L368:L371"/>
    <mergeCell ref="O364:O367"/>
    <mergeCell ref="P364:P367"/>
    <mergeCell ref="Q364:Q367"/>
    <mergeCell ref="R364:R367"/>
    <mergeCell ref="S364:S367"/>
    <mergeCell ref="B368:B371"/>
    <mergeCell ref="C368:C371"/>
    <mergeCell ref="D368:D371"/>
    <mergeCell ref="E368:E371"/>
    <mergeCell ref="F368:F371"/>
    <mergeCell ref="I364:I367"/>
    <mergeCell ref="J364:J367"/>
    <mergeCell ref="K364:K367"/>
    <mergeCell ref="L364:L367"/>
    <mergeCell ref="M364:M367"/>
    <mergeCell ref="N364:N367"/>
    <mergeCell ref="Q360:Q363"/>
    <mergeCell ref="R360:R363"/>
    <mergeCell ref="S360:S363"/>
    <mergeCell ref="B364:B367"/>
    <mergeCell ref="C364:C367"/>
    <mergeCell ref="D364:D367"/>
    <mergeCell ref="E364:E367"/>
    <mergeCell ref="F364:F367"/>
    <mergeCell ref="G364:G367"/>
    <mergeCell ref="H364:H367"/>
    <mergeCell ref="K360:K363"/>
    <mergeCell ref="L360:L363"/>
    <mergeCell ref="M360:M363"/>
    <mergeCell ref="N360:N363"/>
    <mergeCell ref="O360:O363"/>
    <mergeCell ref="P360:P363"/>
    <mergeCell ref="S356:S359"/>
    <mergeCell ref="B360:B363"/>
    <mergeCell ref="C360:C363"/>
    <mergeCell ref="D360:D363"/>
    <mergeCell ref="E360:E363"/>
    <mergeCell ref="F360:F363"/>
    <mergeCell ref="G360:G363"/>
    <mergeCell ref="H360:H363"/>
    <mergeCell ref="I360:I363"/>
    <mergeCell ref="J360:J363"/>
    <mergeCell ref="M356:M359"/>
    <mergeCell ref="N356:N359"/>
    <mergeCell ref="O356:O359"/>
    <mergeCell ref="P356:P359"/>
    <mergeCell ref="Q356:Q359"/>
    <mergeCell ref="R356:R359"/>
    <mergeCell ref="G356:G359"/>
    <mergeCell ref="H356:H359"/>
    <mergeCell ref="I356:I359"/>
    <mergeCell ref="J356:J359"/>
    <mergeCell ref="K356:K359"/>
    <mergeCell ref="L356:L359"/>
    <mergeCell ref="O352:O355"/>
    <mergeCell ref="P352:P355"/>
    <mergeCell ref="Q352:Q355"/>
    <mergeCell ref="R352:R355"/>
    <mergeCell ref="S352:S355"/>
    <mergeCell ref="B356:B359"/>
    <mergeCell ref="C356:C359"/>
    <mergeCell ref="D356:D359"/>
    <mergeCell ref="E356:E359"/>
    <mergeCell ref="F356:F359"/>
    <mergeCell ref="I352:I355"/>
    <mergeCell ref="J352:J355"/>
    <mergeCell ref="K352:K355"/>
    <mergeCell ref="L352:L355"/>
    <mergeCell ref="M352:M355"/>
    <mergeCell ref="N352:N355"/>
    <mergeCell ref="Q348:Q351"/>
    <mergeCell ref="R348:R351"/>
    <mergeCell ref="S348:S351"/>
    <mergeCell ref="B352:B355"/>
    <mergeCell ref="C352:C355"/>
    <mergeCell ref="D352:D355"/>
    <mergeCell ref="E352:E355"/>
    <mergeCell ref="F352:F355"/>
    <mergeCell ref="G352:G355"/>
    <mergeCell ref="H352:H355"/>
    <mergeCell ref="K348:K351"/>
    <mergeCell ref="L348:L351"/>
    <mergeCell ref="M348:M351"/>
    <mergeCell ref="N348:N351"/>
    <mergeCell ref="O348:O351"/>
    <mergeCell ref="P348:P351"/>
    <mergeCell ref="S344:S347"/>
    <mergeCell ref="B348:B351"/>
    <mergeCell ref="C348:C351"/>
    <mergeCell ref="D348:D351"/>
    <mergeCell ref="E348:E351"/>
    <mergeCell ref="F348:F351"/>
    <mergeCell ref="G348:G351"/>
    <mergeCell ref="H348:H351"/>
    <mergeCell ref="I348:I351"/>
    <mergeCell ref="J348:J351"/>
    <mergeCell ref="M344:M347"/>
    <mergeCell ref="N344:N347"/>
    <mergeCell ref="O344:O347"/>
    <mergeCell ref="P344:P347"/>
    <mergeCell ref="Q344:Q347"/>
    <mergeCell ref="R344:R347"/>
    <mergeCell ref="G344:G347"/>
    <mergeCell ref="H344:H347"/>
    <mergeCell ref="I344:I347"/>
    <mergeCell ref="J344:J347"/>
    <mergeCell ref="K344:K347"/>
    <mergeCell ref="L344:L347"/>
    <mergeCell ref="O340:O343"/>
    <mergeCell ref="P340:P343"/>
    <mergeCell ref="Q340:Q343"/>
    <mergeCell ref="R340:R343"/>
    <mergeCell ref="S340:S343"/>
    <mergeCell ref="B344:B347"/>
    <mergeCell ref="C344:C347"/>
    <mergeCell ref="D344:D347"/>
    <mergeCell ref="E344:E347"/>
    <mergeCell ref="F344:F347"/>
    <mergeCell ref="I340:I343"/>
    <mergeCell ref="J340:J343"/>
    <mergeCell ref="K340:K343"/>
    <mergeCell ref="L340:L343"/>
    <mergeCell ref="M340:M343"/>
    <mergeCell ref="N340:N343"/>
    <mergeCell ref="Q336:Q339"/>
    <mergeCell ref="R336:R339"/>
    <mergeCell ref="S336:S339"/>
    <mergeCell ref="B340:B343"/>
    <mergeCell ref="C340:C343"/>
    <mergeCell ref="D340:D343"/>
    <mergeCell ref="E340:E343"/>
    <mergeCell ref="F340:F343"/>
    <mergeCell ref="G340:G343"/>
    <mergeCell ref="H340:H343"/>
    <mergeCell ref="K336:K339"/>
    <mergeCell ref="L336:L339"/>
    <mergeCell ref="M336:M339"/>
    <mergeCell ref="N336:N339"/>
    <mergeCell ref="O336:O339"/>
    <mergeCell ref="P336:P339"/>
    <mergeCell ref="S332:S335"/>
    <mergeCell ref="B336:B339"/>
    <mergeCell ref="C336:C339"/>
    <mergeCell ref="D336:D339"/>
    <mergeCell ref="E336:E339"/>
    <mergeCell ref="F336:F339"/>
    <mergeCell ref="G336:G339"/>
    <mergeCell ref="H336:H339"/>
    <mergeCell ref="I336:I339"/>
    <mergeCell ref="J336:J339"/>
    <mergeCell ref="M332:M335"/>
    <mergeCell ref="N332:N335"/>
    <mergeCell ref="O332:O335"/>
    <mergeCell ref="P332:P335"/>
    <mergeCell ref="Q332:Q335"/>
    <mergeCell ref="R332:R335"/>
    <mergeCell ref="G332:G335"/>
    <mergeCell ref="H332:H335"/>
    <mergeCell ref="I332:I335"/>
    <mergeCell ref="J332:J335"/>
    <mergeCell ref="K332:K335"/>
    <mergeCell ref="L332:L335"/>
    <mergeCell ref="O328:O331"/>
    <mergeCell ref="P328:P331"/>
    <mergeCell ref="Q328:Q331"/>
    <mergeCell ref="R328:R331"/>
    <mergeCell ref="S328:S331"/>
    <mergeCell ref="B332:B335"/>
    <mergeCell ref="C332:C335"/>
    <mergeCell ref="D332:D335"/>
    <mergeCell ref="E332:E335"/>
    <mergeCell ref="F332:F335"/>
    <mergeCell ref="I328:I331"/>
    <mergeCell ref="J328:J331"/>
    <mergeCell ref="K328:K331"/>
    <mergeCell ref="L328:L331"/>
    <mergeCell ref="M328:M331"/>
    <mergeCell ref="N328:N331"/>
    <mergeCell ref="Q324:Q327"/>
    <mergeCell ref="R324:R327"/>
    <mergeCell ref="S324:S327"/>
    <mergeCell ref="B328:B331"/>
    <mergeCell ref="C328:C331"/>
    <mergeCell ref="D328:D331"/>
    <mergeCell ref="E328:E331"/>
    <mergeCell ref="F328:F331"/>
    <mergeCell ref="G328:G331"/>
    <mergeCell ref="H328:H331"/>
    <mergeCell ref="K324:K327"/>
    <mergeCell ref="L324:L327"/>
    <mergeCell ref="M324:M327"/>
    <mergeCell ref="N324:N327"/>
    <mergeCell ref="O324:O327"/>
    <mergeCell ref="P324:P327"/>
    <mergeCell ref="S320:S323"/>
    <mergeCell ref="B324:B327"/>
    <mergeCell ref="C324:C327"/>
    <mergeCell ref="D324:D327"/>
    <mergeCell ref="E324:E327"/>
    <mergeCell ref="F324:F327"/>
    <mergeCell ref="G324:G327"/>
    <mergeCell ref="H324:H327"/>
    <mergeCell ref="I324:I327"/>
    <mergeCell ref="J324:J327"/>
    <mergeCell ref="M320:M323"/>
    <mergeCell ref="N320:N323"/>
    <mergeCell ref="O320:O323"/>
    <mergeCell ref="P320:P323"/>
    <mergeCell ref="Q320:Q323"/>
    <mergeCell ref="R320:R323"/>
    <mergeCell ref="G320:G323"/>
    <mergeCell ref="H320:H323"/>
    <mergeCell ref="I320:I323"/>
    <mergeCell ref="J320:J323"/>
    <mergeCell ref="K320:K323"/>
    <mergeCell ref="L320:L323"/>
    <mergeCell ref="O316:O319"/>
    <mergeCell ref="P316:P319"/>
    <mergeCell ref="Q316:Q319"/>
    <mergeCell ref="R316:R319"/>
    <mergeCell ref="S316:S319"/>
    <mergeCell ref="B320:B323"/>
    <mergeCell ref="C320:C323"/>
    <mergeCell ref="D320:D323"/>
    <mergeCell ref="E320:E323"/>
    <mergeCell ref="F320:F323"/>
    <mergeCell ref="I316:I319"/>
    <mergeCell ref="J316:J319"/>
    <mergeCell ref="K316:K319"/>
    <mergeCell ref="L316:L319"/>
    <mergeCell ref="M316:M319"/>
    <mergeCell ref="N316:N319"/>
    <mergeCell ref="Q312:Q315"/>
    <mergeCell ref="R312:R315"/>
    <mergeCell ref="S312:S315"/>
    <mergeCell ref="B316:B319"/>
    <mergeCell ref="C316:C319"/>
    <mergeCell ref="D316:D319"/>
    <mergeCell ref="E316:E319"/>
    <mergeCell ref="F316:F319"/>
    <mergeCell ref="G316:G319"/>
    <mergeCell ref="H316:H319"/>
    <mergeCell ref="K312:K315"/>
    <mergeCell ref="L312:L315"/>
    <mergeCell ref="M312:M315"/>
    <mergeCell ref="N312:N315"/>
    <mergeCell ref="O312:O315"/>
    <mergeCell ref="P312:P315"/>
    <mergeCell ref="S308:S311"/>
    <mergeCell ref="B312:B315"/>
    <mergeCell ref="C312:C315"/>
    <mergeCell ref="D312:D315"/>
    <mergeCell ref="E312:E315"/>
    <mergeCell ref="F312:F315"/>
    <mergeCell ref="G312:G315"/>
    <mergeCell ref="H312:H315"/>
    <mergeCell ref="I312:I315"/>
    <mergeCell ref="J312:J315"/>
    <mergeCell ref="M308:M311"/>
    <mergeCell ref="N308:N311"/>
    <mergeCell ref="O308:O311"/>
    <mergeCell ref="P308:P311"/>
    <mergeCell ref="Q308:Q311"/>
    <mergeCell ref="R308:R311"/>
    <mergeCell ref="G308:G311"/>
    <mergeCell ref="H308:H311"/>
    <mergeCell ref="I308:I311"/>
    <mergeCell ref="J308:J311"/>
    <mergeCell ref="K308:K311"/>
    <mergeCell ref="L308:L311"/>
    <mergeCell ref="O304:O307"/>
    <mergeCell ref="P304:P307"/>
    <mergeCell ref="Q304:Q307"/>
    <mergeCell ref="R304:R307"/>
    <mergeCell ref="S304:S307"/>
    <mergeCell ref="B308:B311"/>
    <mergeCell ref="C308:C311"/>
    <mergeCell ref="D308:D311"/>
    <mergeCell ref="E308:E311"/>
    <mergeCell ref="F308:F311"/>
    <mergeCell ref="I304:I307"/>
    <mergeCell ref="J304:J307"/>
    <mergeCell ref="K304:K307"/>
    <mergeCell ref="L304:L307"/>
    <mergeCell ref="M304:M307"/>
    <mergeCell ref="N304:N307"/>
    <mergeCell ref="Q300:Q303"/>
    <mergeCell ref="R300:R303"/>
    <mergeCell ref="S300:S303"/>
    <mergeCell ref="B304:B307"/>
    <mergeCell ref="C304:C307"/>
    <mergeCell ref="D304:D307"/>
    <mergeCell ref="E304:E307"/>
    <mergeCell ref="F304:F307"/>
    <mergeCell ref="G304:G307"/>
    <mergeCell ref="H304:H307"/>
    <mergeCell ref="K300:K303"/>
    <mergeCell ref="L300:L303"/>
    <mergeCell ref="M300:M303"/>
    <mergeCell ref="N300:N303"/>
    <mergeCell ref="O300:O303"/>
    <mergeCell ref="P300:P303"/>
    <mergeCell ref="H296:S299"/>
    <mergeCell ref="B300:B303"/>
    <mergeCell ref="C300:C303"/>
    <mergeCell ref="D300:D303"/>
    <mergeCell ref="E300:E303"/>
    <mergeCell ref="F300:F303"/>
    <mergeCell ref="G300:G303"/>
    <mergeCell ref="H300:H303"/>
    <mergeCell ref="I300:I303"/>
    <mergeCell ref="J300:J303"/>
    <mergeCell ref="B296:B299"/>
    <mergeCell ref="C296:C299"/>
    <mergeCell ref="D296:D299"/>
    <mergeCell ref="E296:E299"/>
    <mergeCell ref="F296:F299"/>
    <mergeCell ref="G296:G299"/>
    <mergeCell ref="N292:N295"/>
    <mergeCell ref="O292:O295"/>
    <mergeCell ref="P292:P295"/>
    <mergeCell ref="Q292:Q295"/>
    <mergeCell ref="R292:R295"/>
    <mergeCell ref="S292:S295"/>
    <mergeCell ref="H292:H295"/>
    <mergeCell ref="I292:I295"/>
    <mergeCell ref="J292:J295"/>
    <mergeCell ref="K292:K295"/>
    <mergeCell ref="L292:L295"/>
    <mergeCell ref="M292:M295"/>
    <mergeCell ref="B292:B295"/>
    <mergeCell ref="C292:C295"/>
    <mergeCell ref="D292:D295"/>
    <mergeCell ref="E292:E295"/>
    <mergeCell ref="F292:F295"/>
    <mergeCell ref="G292:G295"/>
    <mergeCell ref="N288:N291"/>
    <mergeCell ref="O288:O291"/>
    <mergeCell ref="P288:P291"/>
    <mergeCell ref="Q288:Q291"/>
    <mergeCell ref="R288:R291"/>
    <mergeCell ref="S288:S291"/>
    <mergeCell ref="H288:H291"/>
    <mergeCell ref="I288:I291"/>
    <mergeCell ref="J288:J291"/>
    <mergeCell ref="K288:K291"/>
    <mergeCell ref="L288:L291"/>
    <mergeCell ref="M288:M291"/>
    <mergeCell ref="B288:B291"/>
    <mergeCell ref="C288:C291"/>
    <mergeCell ref="D288:D291"/>
    <mergeCell ref="E288:E291"/>
    <mergeCell ref="F288:F291"/>
    <mergeCell ref="G288:G291"/>
    <mergeCell ref="N284:N287"/>
    <mergeCell ref="O284:O287"/>
    <mergeCell ref="P284:P287"/>
    <mergeCell ref="Q284:Q287"/>
    <mergeCell ref="R284:R287"/>
    <mergeCell ref="S284:S287"/>
    <mergeCell ref="H284:H287"/>
    <mergeCell ref="I284:I287"/>
    <mergeCell ref="J284:J287"/>
    <mergeCell ref="K284:K287"/>
    <mergeCell ref="L284:L287"/>
    <mergeCell ref="M284:M287"/>
    <mergeCell ref="B284:B287"/>
    <mergeCell ref="C284:C287"/>
    <mergeCell ref="D284:D287"/>
    <mergeCell ref="E284:E287"/>
    <mergeCell ref="F284:F287"/>
    <mergeCell ref="G284:G287"/>
    <mergeCell ref="N280:N283"/>
    <mergeCell ref="O280:O283"/>
    <mergeCell ref="P280:P283"/>
    <mergeCell ref="Q280:Q283"/>
    <mergeCell ref="R280:R283"/>
    <mergeCell ref="S280:S283"/>
    <mergeCell ref="H280:H283"/>
    <mergeCell ref="I280:I283"/>
    <mergeCell ref="J280:J283"/>
    <mergeCell ref="K280:K283"/>
    <mergeCell ref="L280:L283"/>
    <mergeCell ref="M280:M283"/>
    <mergeCell ref="B280:B283"/>
    <mergeCell ref="C280:C283"/>
    <mergeCell ref="D280:D283"/>
    <mergeCell ref="E280:E283"/>
    <mergeCell ref="F280:F283"/>
    <mergeCell ref="G280:G283"/>
    <mergeCell ref="N276:N279"/>
    <mergeCell ref="O276:O279"/>
    <mergeCell ref="P276:P279"/>
    <mergeCell ref="Q276:Q279"/>
    <mergeCell ref="R276:R279"/>
    <mergeCell ref="S276:S279"/>
    <mergeCell ref="H276:H279"/>
    <mergeCell ref="I276:I279"/>
    <mergeCell ref="J276:J279"/>
    <mergeCell ref="K276:K279"/>
    <mergeCell ref="L276:L279"/>
    <mergeCell ref="M276:M279"/>
    <mergeCell ref="B276:B279"/>
    <mergeCell ref="C276:C279"/>
    <mergeCell ref="D276:D279"/>
    <mergeCell ref="E276:E279"/>
    <mergeCell ref="F276:F279"/>
    <mergeCell ref="G276:G279"/>
    <mergeCell ref="N272:N275"/>
    <mergeCell ref="O272:O275"/>
    <mergeCell ref="P272:P275"/>
    <mergeCell ref="Q272:Q275"/>
    <mergeCell ref="R272:R275"/>
    <mergeCell ref="S272:S275"/>
    <mergeCell ref="H272:H275"/>
    <mergeCell ref="I272:I275"/>
    <mergeCell ref="J272:J275"/>
    <mergeCell ref="K272:K275"/>
    <mergeCell ref="L272:L275"/>
    <mergeCell ref="M272:M275"/>
    <mergeCell ref="B272:B275"/>
    <mergeCell ref="C272:C275"/>
    <mergeCell ref="D272:D275"/>
    <mergeCell ref="E272:E275"/>
    <mergeCell ref="F272:F275"/>
    <mergeCell ref="G272:G275"/>
    <mergeCell ref="N268:N271"/>
    <mergeCell ref="O268:O271"/>
    <mergeCell ref="P268:P271"/>
    <mergeCell ref="Q268:Q271"/>
    <mergeCell ref="R268:R271"/>
    <mergeCell ref="S268:S271"/>
    <mergeCell ref="H268:H271"/>
    <mergeCell ref="I268:I271"/>
    <mergeCell ref="J268:J271"/>
    <mergeCell ref="K268:K271"/>
    <mergeCell ref="L268:L271"/>
    <mergeCell ref="M268:M271"/>
    <mergeCell ref="B268:B271"/>
    <mergeCell ref="C268:C271"/>
    <mergeCell ref="D268:D271"/>
    <mergeCell ref="E268:E271"/>
    <mergeCell ref="F268:F271"/>
    <mergeCell ref="G268:G271"/>
    <mergeCell ref="N264:N267"/>
    <mergeCell ref="O264:O267"/>
    <mergeCell ref="P264:P267"/>
    <mergeCell ref="Q264:Q267"/>
    <mergeCell ref="R264:R267"/>
    <mergeCell ref="S264:S267"/>
    <mergeCell ref="H264:H267"/>
    <mergeCell ref="I264:I267"/>
    <mergeCell ref="J264:J267"/>
    <mergeCell ref="K264:K267"/>
    <mergeCell ref="L264:L267"/>
    <mergeCell ref="M264:M267"/>
    <mergeCell ref="B264:B267"/>
    <mergeCell ref="C264:C267"/>
    <mergeCell ref="D264:D267"/>
    <mergeCell ref="E264:E267"/>
    <mergeCell ref="F264:F267"/>
    <mergeCell ref="G264:G267"/>
    <mergeCell ref="N260:N263"/>
    <mergeCell ref="O260:O263"/>
    <mergeCell ref="P260:P263"/>
    <mergeCell ref="Q260:Q263"/>
    <mergeCell ref="R260:R263"/>
    <mergeCell ref="S260:S263"/>
    <mergeCell ref="H260:H263"/>
    <mergeCell ref="I260:I263"/>
    <mergeCell ref="J260:J263"/>
    <mergeCell ref="K260:K263"/>
    <mergeCell ref="L260:L263"/>
    <mergeCell ref="M260:M263"/>
    <mergeCell ref="B260:B263"/>
    <mergeCell ref="C260:C263"/>
    <mergeCell ref="D260:D263"/>
    <mergeCell ref="E260:E263"/>
    <mergeCell ref="F260:F263"/>
    <mergeCell ref="G260:G263"/>
    <mergeCell ref="N256:N259"/>
    <mergeCell ref="O256:O259"/>
    <mergeCell ref="P256:P259"/>
    <mergeCell ref="Q256:Q259"/>
    <mergeCell ref="R256:R259"/>
    <mergeCell ref="S256:S259"/>
    <mergeCell ref="H256:H259"/>
    <mergeCell ref="I256:I259"/>
    <mergeCell ref="J256:J259"/>
    <mergeCell ref="K256:K259"/>
    <mergeCell ref="L256:L259"/>
    <mergeCell ref="M256:M259"/>
    <mergeCell ref="B256:B259"/>
    <mergeCell ref="C256:C259"/>
    <mergeCell ref="D256:D259"/>
    <mergeCell ref="E256:E259"/>
    <mergeCell ref="F256:F259"/>
    <mergeCell ref="G256:G259"/>
    <mergeCell ref="N252:N255"/>
    <mergeCell ref="O252:O255"/>
    <mergeCell ref="P252:P255"/>
    <mergeCell ref="Q252:Q255"/>
    <mergeCell ref="R252:R255"/>
    <mergeCell ref="S252:S255"/>
    <mergeCell ref="H252:H255"/>
    <mergeCell ref="I252:I255"/>
    <mergeCell ref="J252:J255"/>
    <mergeCell ref="K252:K255"/>
    <mergeCell ref="L252:L255"/>
    <mergeCell ref="M252:M255"/>
    <mergeCell ref="B252:B255"/>
    <mergeCell ref="C252:C255"/>
    <mergeCell ref="D252:D255"/>
    <mergeCell ref="E252:E255"/>
    <mergeCell ref="F252:F255"/>
    <mergeCell ref="G252:G255"/>
    <mergeCell ref="N248:N251"/>
    <mergeCell ref="O248:O251"/>
    <mergeCell ref="P248:P251"/>
    <mergeCell ref="Q248:Q251"/>
    <mergeCell ref="R248:R251"/>
    <mergeCell ref="S248:S251"/>
    <mergeCell ref="H248:H251"/>
    <mergeCell ref="I248:I251"/>
    <mergeCell ref="J248:J251"/>
    <mergeCell ref="K248:K251"/>
    <mergeCell ref="L248:L251"/>
    <mergeCell ref="M248:M251"/>
    <mergeCell ref="B248:B251"/>
    <mergeCell ref="C248:C251"/>
    <mergeCell ref="D248:D251"/>
    <mergeCell ref="E248:E251"/>
    <mergeCell ref="F248:F251"/>
    <mergeCell ref="G248:G251"/>
    <mergeCell ref="N244:N247"/>
    <mergeCell ref="O244:O247"/>
    <mergeCell ref="P244:P247"/>
    <mergeCell ref="Q244:Q247"/>
    <mergeCell ref="R244:R247"/>
    <mergeCell ref="S244:S247"/>
    <mergeCell ref="H244:H247"/>
    <mergeCell ref="I244:I247"/>
    <mergeCell ref="J244:J247"/>
    <mergeCell ref="K244:K247"/>
    <mergeCell ref="L244:L247"/>
    <mergeCell ref="M244:M247"/>
    <mergeCell ref="B244:B247"/>
    <mergeCell ref="C244:C247"/>
    <mergeCell ref="D244:D247"/>
    <mergeCell ref="E244:E247"/>
    <mergeCell ref="F244:F247"/>
    <mergeCell ref="G244:G247"/>
    <mergeCell ref="N240:N243"/>
    <mergeCell ref="O240:O243"/>
    <mergeCell ref="P240:P243"/>
    <mergeCell ref="Q240:Q243"/>
    <mergeCell ref="R240:R243"/>
    <mergeCell ref="S240:S243"/>
    <mergeCell ref="H240:H243"/>
    <mergeCell ref="I240:I243"/>
    <mergeCell ref="J240:J243"/>
    <mergeCell ref="K240:K243"/>
    <mergeCell ref="L240:L243"/>
    <mergeCell ref="M240:M243"/>
    <mergeCell ref="B240:B243"/>
    <mergeCell ref="C240:C243"/>
    <mergeCell ref="D240:D243"/>
    <mergeCell ref="E240:E243"/>
    <mergeCell ref="F240:F243"/>
    <mergeCell ref="G240:G243"/>
    <mergeCell ref="N236:N239"/>
    <mergeCell ref="O236:O239"/>
    <mergeCell ref="P236:P239"/>
    <mergeCell ref="Q236:Q239"/>
    <mergeCell ref="R236:R239"/>
    <mergeCell ref="S236:S239"/>
    <mergeCell ref="H236:H239"/>
    <mergeCell ref="I236:I239"/>
    <mergeCell ref="J236:J239"/>
    <mergeCell ref="K236:K239"/>
    <mergeCell ref="L236:L239"/>
    <mergeCell ref="M236:M239"/>
    <mergeCell ref="B236:B239"/>
    <mergeCell ref="C236:C239"/>
    <mergeCell ref="D236:D239"/>
    <mergeCell ref="E236:E239"/>
    <mergeCell ref="F236:F239"/>
    <mergeCell ref="G236:G239"/>
    <mergeCell ref="N232:N235"/>
    <mergeCell ref="O232:O235"/>
    <mergeCell ref="P232:P235"/>
    <mergeCell ref="Q232:Q235"/>
    <mergeCell ref="R232:R235"/>
    <mergeCell ref="S232:S235"/>
    <mergeCell ref="H232:H235"/>
    <mergeCell ref="I232:I235"/>
    <mergeCell ref="J232:J235"/>
    <mergeCell ref="K232:K235"/>
    <mergeCell ref="L232:L235"/>
    <mergeCell ref="M232:M235"/>
    <mergeCell ref="B232:B235"/>
    <mergeCell ref="C232:C235"/>
    <mergeCell ref="D232:D235"/>
    <mergeCell ref="E232:E235"/>
    <mergeCell ref="F232:F235"/>
    <mergeCell ref="G232:G235"/>
    <mergeCell ref="N228:N231"/>
    <mergeCell ref="O228:O231"/>
    <mergeCell ref="P228:P231"/>
    <mergeCell ref="Q228:Q231"/>
    <mergeCell ref="R228:R231"/>
    <mergeCell ref="S228:S231"/>
    <mergeCell ref="H228:H231"/>
    <mergeCell ref="I228:I231"/>
    <mergeCell ref="J228:J231"/>
    <mergeCell ref="K228:K231"/>
    <mergeCell ref="L228:L231"/>
    <mergeCell ref="M228:M231"/>
    <mergeCell ref="B228:B231"/>
    <mergeCell ref="C228:C231"/>
    <mergeCell ref="D228:D231"/>
    <mergeCell ref="E228:E231"/>
    <mergeCell ref="F228:F231"/>
    <mergeCell ref="G228:G231"/>
    <mergeCell ref="N224:N227"/>
    <mergeCell ref="O224:O227"/>
    <mergeCell ref="P224:P227"/>
    <mergeCell ref="Q224:Q227"/>
    <mergeCell ref="R224:R227"/>
    <mergeCell ref="S224:S227"/>
    <mergeCell ref="H224:H227"/>
    <mergeCell ref="I224:I227"/>
    <mergeCell ref="J224:J227"/>
    <mergeCell ref="K224:K227"/>
    <mergeCell ref="L224:L227"/>
    <mergeCell ref="M224:M227"/>
    <mergeCell ref="B224:B227"/>
    <mergeCell ref="C224:C227"/>
    <mergeCell ref="D224:D227"/>
    <mergeCell ref="E224:E227"/>
    <mergeCell ref="F224:F227"/>
    <mergeCell ref="G224:G227"/>
    <mergeCell ref="N220:N223"/>
    <mergeCell ref="O220:O223"/>
    <mergeCell ref="P220:P223"/>
    <mergeCell ref="Q220:Q223"/>
    <mergeCell ref="R220:R223"/>
    <mergeCell ref="S220:S223"/>
    <mergeCell ref="H220:H223"/>
    <mergeCell ref="I220:I223"/>
    <mergeCell ref="J220:J223"/>
    <mergeCell ref="K220:K223"/>
    <mergeCell ref="L220:L223"/>
    <mergeCell ref="M220:M223"/>
    <mergeCell ref="B220:B223"/>
    <mergeCell ref="C220:C223"/>
    <mergeCell ref="D220:D223"/>
    <mergeCell ref="E220:E223"/>
    <mergeCell ref="F220:F223"/>
    <mergeCell ref="G220:G223"/>
    <mergeCell ref="N216:N219"/>
    <mergeCell ref="O216:O219"/>
    <mergeCell ref="P216:P219"/>
    <mergeCell ref="Q216:Q219"/>
    <mergeCell ref="R216:R219"/>
    <mergeCell ref="S216:S219"/>
    <mergeCell ref="H216:H219"/>
    <mergeCell ref="I216:I219"/>
    <mergeCell ref="J216:J219"/>
    <mergeCell ref="K216:K219"/>
    <mergeCell ref="L216:L219"/>
    <mergeCell ref="M216:M219"/>
    <mergeCell ref="B216:B219"/>
    <mergeCell ref="C216:C219"/>
    <mergeCell ref="D216:D219"/>
    <mergeCell ref="E216:E219"/>
    <mergeCell ref="F216:F219"/>
    <mergeCell ref="G216:G219"/>
    <mergeCell ref="N212:N215"/>
    <mergeCell ref="O212:O215"/>
    <mergeCell ref="P212:P215"/>
    <mergeCell ref="Q212:Q215"/>
    <mergeCell ref="R212:R215"/>
    <mergeCell ref="S212:S215"/>
    <mergeCell ref="H212:H215"/>
    <mergeCell ref="I212:I215"/>
    <mergeCell ref="J212:J215"/>
    <mergeCell ref="K212:K215"/>
    <mergeCell ref="L212:L215"/>
    <mergeCell ref="M212:M215"/>
    <mergeCell ref="B212:B215"/>
    <mergeCell ref="C212:C215"/>
    <mergeCell ref="D212:D215"/>
    <mergeCell ref="E212:E215"/>
    <mergeCell ref="F212:F215"/>
    <mergeCell ref="G212:G215"/>
    <mergeCell ref="N208:N211"/>
    <mergeCell ref="O208:O211"/>
    <mergeCell ref="P208:P211"/>
    <mergeCell ref="Q208:Q211"/>
    <mergeCell ref="R208:R211"/>
    <mergeCell ref="S208:S211"/>
    <mergeCell ref="H208:H211"/>
    <mergeCell ref="I208:I211"/>
    <mergeCell ref="J208:J211"/>
    <mergeCell ref="K208:K211"/>
    <mergeCell ref="L208:L211"/>
    <mergeCell ref="M208:M211"/>
    <mergeCell ref="B208:B211"/>
    <mergeCell ref="C208:C211"/>
    <mergeCell ref="D208:D211"/>
    <mergeCell ref="E208:E211"/>
    <mergeCell ref="F208:F211"/>
    <mergeCell ref="G208:G211"/>
    <mergeCell ref="N204:N207"/>
    <mergeCell ref="O204:O207"/>
    <mergeCell ref="P204:P207"/>
    <mergeCell ref="Q204:Q207"/>
    <mergeCell ref="R204:R207"/>
    <mergeCell ref="S204:S207"/>
    <mergeCell ref="H204:H207"/>
    <mergeCell ref="I204:I207"/>
    <mergeCell ref="J204:J207"/>
    <mergeCell ref="K204:K207"/>
    <mergeCell ref="L204:L207"/>
    <mergeCell ref="M204:M207"/>
    <mergeCell ref="B204:B207"/>
    <mergeCell ref="C204:C207"/>
    <mergeCell ref="D204:D207"/>
    <mergeCell ref="E204:E207"/>
    <mergeCell ref="F204:F207"/>
    <mergeCell ref="G204:G207"/>
    <mergeCell ref="N200:N203"/>
    <mergeCell ref="O200:O203"/>
    <mergeCell ref="P200:P203"/>
    <mergeCell ref="Q200:Q203"/>
    <mergeCell ref="R200:R203"/>
    <mergeCell ref="S200:S203"/>
    <mergeCell ref="H200:H203"/>
    <mergeCell ref="I200:I203"/>
    <mergeCell ref="J200:J203"/>
    <mergeCell ref="K200:K203"/>
    <mergeCell ref="L200:L203"/>
    <mergeCell ref="M200:M203"/>
    <mergeCell ref="B200:B203"/>
    <mergeCell ref="C200:C203"/>
    <mergeCell ref="D200:D203"/>
    <mergeCell ref="E200:E203"/>
    <mergeCell ref="F200:F203"/>
    <mergeCell ref="G200:G203"/>
    <mergeCell ref="N196:N199"/>
    <mergeCell ref="O196:O199"/>
    <mergeCell ref="P196:P199"/>
    <mergeCell ref="Q196:Q199"/>
    <mergeCell ref="R196:R199"/>
    <mergeCell ref="S196:S199"/>
    <mergeCell ref="H196:H199"/>
    <mergeCell ref="I196:I199"/>
    <mergeCell ref="J196:J199"/>
    <mergeCell ref="K196:K199"/>
    <mergeCell ref="L196:L199"/>
    <mergeCell ref="M196:M199"/>
    <mergeCell ref="B196:B199"/>
    <mergeCell ref="C196:C199"/>
    <mergeCell ref="D196:D199"/>
    <mergeCell ref="E196:E199"/>
    <mergeCell ref="F196:F199"/>
    <mergeCell ref="G196:G199"/>
    <mergeCell ref="N192:N195"/>
    <mergeCell ref="O192:O195"/>
    <mergeCell ref="P192:P195"/>
    <mergeCell ref="Q192:Q195"/>
    <mergeCell ref="R192:R195"/>
    <mergeCell ref="S192:S195"/>
    <mergeCell ref="H192:H195"/>
    <mergeCell ref="I192:I195"/>
    <mergeCell ref="J192:J195"/>
    <mergeCell ref="K192:K195"/>
    <mergeCell ref="L192:L195"/>
    <mergeCell ref="M192:M195"/>
    <mergeCell ref="B192:B195"/>
    <mergeCell ref="C192:C195"/>
    <mergeCell ref="D192:D195"/>
    <mergeCell ref="E192:E195"/>
    <mergeCell ref="F192:F195"/>
    <mergeCell ref="G192:G195"/>
    <mergeCell ref="N188:N191"/>
    <mergeCell ref="O188:O191"/>
    <mergeCell ref="P188:P191"/>
    <mergeCell ref="Q188:Q191"/>
    <mergeCell ref="R188:R191"/>
    <mergeCell ref="S188:S191"/>
    <mergeCell ref="H188:H191"/>
    <mergeCell ref="I188:I191"/>
    <mergeCell ref="J188:J191"/>
    <mergeCell ref="K188:K191"/>
    <mergeCell ref="L188:L191"/>
    <mergeCell ref="M188:M191"/>
    <mergeCell ref="B188:B191"/>
    <mergeCell ref="C188:C191"/>
    <mergeCell ref="D188:D191"/>
    <mergeCell ref="E188:E191"/>
    <mergeCell ref="F188:F191"/>
    <mergeCell ref="G188:G191"/>
    <mergeCell ref="N184:N187"/>
    <mergeCell ref="O184:O187"/>
    <mergeCell ref="P184:P187"/>
    <mergeCell ref="Q184:Q187"/>
    <mergeCell ref="R184:R187"/>
    <mergeCell ref="S184:S187"/>
    <mergeCell ref="H184:H187"/>
    <mergeCell ref="I184:I187"/>
    <mergeCell ref="J184:J187"/>
    <mergeCell ref="K184:K187"/>
    <mergeCell ref="L184:L187"/>
    <mergeCell ref="M184:M187"/>
    <mergeCell ref="B184:B187"/>
    <mergeCell ref="C184:C187"/>
    <mergeCell ref="D184:D187"/>
    <mergeCell ref="E184:E187"/>
    <mergeCell ref="F184:F187"/>
    <mergeCell ref="G184:G187"/>
    <mergeCell ref="N180:N183"/>
    <mergeCell ref="O180:O183"/>
    <mergeCell ref="P180:P183"/>
    <mergeCell ref="Q180:Q183"/>
    <mergeCell ref="R180:R183"/>
    <mergeCell ref="S180:S183"/>
    <mergeCell ref="H180:H183"/>
    <mergeCell ref="I180:I183"/>
    <mergeCell ref="J180:J183"/>
    <mergeCell ref="K180:K183"/>
    <mergeCell ref="L180:L183"/>
    <mergeCell ref="M180:M183"/>
    <mergeCell ref="B180:B183"/>
    <mergeCell ref="C180:C183"/>
    <mergeCell ref="D180:D183"/>
    <mergeCell ref="E180:E183"/>
    <mergeCell ref="F180:F183"/>
    <mergeCell ref="G180:G183"/>
    <mergeCell ref="N176:N179"/>
    <mergeCell ref="O176:O179"/>
    <mergeCell ref="P176:P179"/>
    <mergeCell ref="Q176:Q179"/>
    <mergeCell ref="R176:R179"/>
    <mergeCell ref="S176:S179"/>
    <mergeCell ref="H176:H179"/>
    <mergeCell ref="I176:I179"/>
    <mergeCell ref="J176:J179"/>
    <mergeCell ref="K176:K179"/>
    <mergeCell ref="L176:L179"/>
    <mergeCell ref="M176:M179"/>
    <mergeCell ref="B176:B179"/>
    <mergeCell ref="C176:C179"/>
    <mergeCell ref="D176:D179"/>
    <mergeCell ref="E176:E179"/>
    <mergeCell ref="F176:F179"/>
    <mergeCell ref="G176:G179"/>
    <mergeCell ref="N172:N175"/>
    <mergeCell ref="O172:O175"/>
    <mergeCell ref="P172:P175"/>
    <mergeCell ref="Q172:Q175"/>
    <mergeCell ref="R172:R175"/>
    <mergeCell ref="S172:S175"/>
    <mergeCell ref="H172:H175"/>
    <mergeCell ref="I172:I175"/>
    <mergeCell ref="J172:J175"/>
    <mergeCell ref="K172:K175"/>
    <mergeCell ref="L172:L175"/>
    <mergeCell ref="M172:M175"/>
    <mergeCell ref="B172:B175"/>
    <mergeCell ref="C172:C175"/>
    <mergeCell ref="D172:D175"/>
    <mergeCell ref="E172:E175"/>
    <mergeCell ref="F172:F175"/>
    <mergeCell ref="G172:G175"/>
    <mergeCell ref="N168:N171"/>
    <mergeCell ref="O168:O171"/>
    <mergeCell ref="P168:P171"/>
    <mergeCell ref="Q168:Q171"/>
    <mergeCell ref="R168:R171"/>
    <mergeCell ref="S168:S171"/>
    <mergeCell ref="H168:H171"/>
    <mergeCell ref="I168:I171"/>
    <mergeCell ref="J168:J171"/>
    <mergeCell ref="K168:K171"/>
    <mergeCell ref="L168:L171"/>
    <mergeCell ref="M168:M171"/>
    <mergeCell ref="B168:B171"/>
    <mergeCell ref="C168:C171"/>
    <mergeCell ref="D168:D171"/>
    <mergeCell ref="E168:E171"/>
    <mergeCell ref="F168:F171"/>
    <mergeCell ref="G168:G171"/>
    <mergeCell ref="N164:N167"/>
    <mergeCell ref="O164:O167"/>
    <mergeCell ref="P164:P167"/>
    <mergeCell ref="Q164:Q167"/>
    <mergeCell ref="R164:R167"/>
    <mergeCell ref="S164:S167"/>
    <mergeCell ref="H164:H167"/>
    <mergeCell ref="I164:I167"/>
    <mergeCell ref="J164:J167"/>
    <mergeCell ref="K164:K167"/>
    <mergeCell ref="L164:L167"/>
    <mergeCell ref="M164:M167"/>
    <mergeCell ref="B164:B167"/>
    <mergeCell ref="C164:C167"/>
    <mergeCell ref="D164:D167"/>
    <mergeCell ref="E164:E167"/>
    <mergeCell ref="F164:F167"/>
    <mergeCell ref="G164:G167"/>
    <mergeCell ref="N160:N163"/>
    <mergeCell ref="O160:O163"/>
    <mergeCell ref="P160:P163"/>
    <mergeCell ref="Q160:Q163"/>
    <mergeCell ref="R160:R163"/>
    <mergeCell ref="S160:S163"/>
    <mergeCell ref="H160:H163"/>
    <mergeCell ref="I160:I163"/>
    <mergeCell ref="J160:J163"/>
    <mergeCell ref="K160:K163"/>
    <mergeCell ref="L160:L163"/>
    <mergeCell ref="M160:M163"/>
    <mergeCell ref="B160:B163"/>
    <mergeCell ref="C160:C163"/>
    <mergeCell ref="D160:D163"/>
    <mergeCell ref="E160:E163"/>
    <mergeCell ref="F160:F163"/>
    <mergeCell ref="G160:G163"/>
    <mergeCell ref="N156:N159"/>
    <mergeCell ref="O156:O159"/>
    <mergeCell ref="P156:P159"/>
    <mergeCell ref="Q156:Q159"/>
    <mergeCell ref="R156:R159"/>
    <mergeCell ref="S156:S159"/>
    <mergeCell ref="H156:H159"/>
    <mergeCell ref="I156:I159"/>
    <mergeCell ref="J156:J159"/>
    <mergeCell ref="K156:K159"/>
    <mergeCell ref="L156:L159"/>
    <mergeCell ref="M156:M159"/>
    <mergeCell ref="B156:B159"/>
    <mergeCell ref="C156:C159"/>
    <mergeCell ref="D156:D159"/>
    <mergeCell ref="E156:E159"/>
    <mergeCell ref="F156:F159"/>
    <mergeCell ref="G156:G159"/>
    <mergeCell ref="N152:N155"/>
    <mergeCell ref="O152:O155"/>
    <mergeCell ref="P152:P155"/>
    <mergeCell ref="Q152:Q155"/>
    <mergeCell ref="R152:R155"/>
    <mergeCell ref="S152:S155"/>
    <mergeCell ref="H152:H155"/>
    <mergeCell ref="I152:I155"/>
    <mergeCell ref="J152:J155"/>
    <mergeCell ref="K152:K155"/>
    <mergeCell ref="L152:L155"/>
    <mergeCell ref="M152:M155"/>
    <mergeCell ref="B152:B155"/>
    <mergeCell ref="C152:C155"/>
    <mergeCell ref="D152:D155"/>
    <mergeCell ref="E152:E155"/>
    <mergeCell ref="F152:F155"/>
    <mergeCell ref="G152:G155"/>
    <mergeCell ref="Q144:Q147"/>
    <mergeCell ref="R144:R147"/>
    <mergeCell ref="S144:S147"/>
    <mergeCell ref="B148:B151"/>
    <mergeCell ref="C148:C151"/>
    <mergeCell ref="D148:D151"/>
    <mergeCell ref="E148:E151"/>
    <mergeCell ref="F148:F151"/>
    <mergeCell ref="G148:G151"/>
    <mergeCell ref="H148:S151"/>
    <mergeCell ref="K144:K147"/>
    <mergeCell ref="L144:L147"/>
    <mergeCell ref="M144:M147"/>
    <mergeCell ref="N144:N147"/>
    <mergeCell ref="O144:O147"/>
    <mergeCell ref="P144:P147"/>
    <mergeCell ref="S140:S143"/>
    <mergeCell ref="B144:B147"/>
    <mergeCell ref="C144:C147"/>
    <mergeCell ref="D144:D147"/>
    <mergeCell ref="E144:E147"/>
    <mergeCell ref="F144:F147"/>
    <mergeCell ref="G144:G147"/>
    <mergeCell ref="H144:H147"/>
    <mergeCell ref="I144:I147"/>
    <mergeCell ref="J144:J147"/>
    <mergeCell ref="M140:M143"/>
    <mergeCell ref="N140:N143"/>
    <mergeCell ref="O140:O143"/>
    <mergeCell ref="P140:P143"/>
    <mergeCell ref="Q140:Q143"/>
    <mergeCell ref="R140:R143"/>
    <mergeCell ref="G140:G143"/>
    <mergeCell ref="H140:H143"/>
    <mergeCell ref="I140:I143"/>
    <mergeCell ref="J140:J143"/>
    <mergeCell ref="K140:K143"/>
    <mergeCell ref="L140:L143"/>
    <mergeCell ref="O136:O139"/>
    <mergeCell ref="P136:P139"/>
    <mergeCell ref="Q136:Q139"/>
    <mergeCell ref="R136:R139"/>
    <mergeCell ref="S136:S139"/>
    <mergeCell ref="B140:B143"/>
    <mergeCell ref="C140:C143"/>
    <mergeCell ref="D140:D143"/>
    <mergeCell ref="E140:E143"/>
    <mergeCell ref="F140:F143"/>
    <mergeCell ref="I136:I139"/>
    <mergeCell ref="J136:J139"/>
    <mergeCell ref="K136:K139"/>
    <mergeCell ref="L136:L139"/>
    <mergeCell ref="M136:M139"/>
    <mergeCell ref="N136:N139"/>
    <mergeCell ref="Q132:Q135"/>
    <mergeCell ref="R132:R135"/>
    <mergeCell ref="S132:S135"/>
    <mergeCell ref="B136:B139"/>
    <mergeCell ref="C136:C139"/>
    <mergeCell ref="D136:D139"/>
    <mergeCell ref="E136:E139"/>
    <mergeCell ref="F136:F139"/>
    <mergeCell ref="G136:G139"/>
    <mergeCell ref="H136:H139"/>
    <mergeCell ref="K132:K135"/>
    <mergeCell ref="L132:L135"/>
    <mergeCell ref="M132:M135"/>
    <mergeCell ref="N132:N135"/>
    <mergeCell ref="O132:O135"/>
    <mergeCell ref="P132:P135"/>
    <mergeCell ref="S128:S131"/>
    <mergeCell ref="B132:B135"/>
    <mergeCell ref="C132:C135"/>
    <mergeCell ref="D132:D135"/>
    <mergeCell ref="E132:E135"/>
    <mergeCell ref="F132:F135"/>
    <mergeCell ref="G132:G135"/>
    <mergeCell ref="H132:H135"/>
    <mergeCell ref="I132:I135"/>
    <mergeCell ref="J132:J135"/>
    <mergeCell ref="M128:M131"/>
    <mergeCell ref="N128:N131"/>
    <mergeCell ref="O128:O131"/>
    <mergeCell ref="P128:P131"/>
    <mergeCell ref="Q128:Q131"/>
    <mergeCell ref="R128:R131"/>
    <mergeCell ref="G128:G131"/>
    <mergeCell ref="H128:H131"/>
    <mergeCell ref="I128:I131"/>
    <mergeCell ref="J128:J131"/>
    <mergeCell ref="K128:K131"/>
    <mergeCell ref="L128:L131"/>
    <mergeCell ref="O124:O127"/>
    <mergeCell ref="P124:P127"/>
    <mergeCell ref="Q124:Q127"/>
    <mergeCell ref="R124:R127"/>
    <mergeCell ref="S124:S127"/>
    <mergeCell ref="B128:B131"/>
    <mergeCell ref="C128:C131"/>
    <mergeCell ref="D128:D131"/>
    <mergeCell ref="E128:E131"/>
    <mergeCell ref="F128:F131"/>
    <mergeCell ref="I124:I127"/>
    <mergeCell ref="J124:J127"/>
    <mergeCell ref="K124:K127"/>
    <mergeCell ref="L124:L127"/>
    <mergeCell ref="M124:M127"/>
    <mergeCell ref="N124:N127"/>
    <mergeCell ref="Q120:Q123"/>
    <mergeCell ref="R120:R123"/>
    <mergeCell ref="S120:S123"/>
    <mergeCell ref="B124:B127"/>
    <mergeCell ref="C124:C127"/>
    <mergeCell ref="D124:D127"/>
    <mergeCell ref="E124:E127"/>
    <mergeCell ref="F124:F127"/>
    <mergeCell ref="G124:G127"/>
    <mergeCell ref="H124:H127"/>
    <mergeCell ref="K120:K123"/>
    <mergeCell ref="L120:L123"/>
    <mergeCell ref="M120:M123"/>
    <mergeCell ref="N120:N123"/>
    <mergeCell ref="O120:O123"/>
    <mergeCell ref="P120:P123"/>
    <mergeCell ref="S116:S119"/>
    <mergeCell ref="B120:B123"/>
    <mergeCell ref="C120:C123"/>
    <mergeCell ref="D120:D123"/>
    <mergeCell ref="E120:E123"/>
    <mergeCell ref="F120:F123"/>
    <mergeCell ref="G120:G123"/>
    <mergeCell ref="H120:H123"/>
    <mergeCell ref="I120:I123"/>
    <mergeCell ref="J120:J123"/>
    <mergeCell ref="M116:M119"/>
    <mergeCell ref="N116:N119"/>
    <mergeCell ref="O116:O119"/>
    <mergeCell ref="P116:P119"/>
    <mergeCell ref="Q116:Q119"/>
    <mergeCell ref="R116:R119"/>
    <mergeCell ref="G116:G119"/>
    <mergeCell ref="H116:H119"/>
    <mergeCell ref="I116:I119"/>
    <mergeCell ref="J116:J119"/>
    <mergeCell ref="K116:K119"/>
    <mergeCell ref="L116:L119"/>
    <mergeCell ref="O112:O115"/>
    <mergeCell ref="P112:P115"/>
    <mergeCell ref="Q112:Q115"/>
    <mergeCell ref="R112:R115"/>
    <mergeCell ref="S112:S115"/>
    <mergeCell ref="B116:B119"/>
    <mergeCell ref="C116:C119"/>
    <mergeCell ref="D116:D119"/>
    <mergeCell ref="E116:E119"/>
    <mergeCell ref="F116:F119"/>
    <mergeCell ref="I112:I115"/>
    <mergeCell ref="J112:J115"/>
    <mergeCell ref="K112:K115"/>
    <mergeCell ref="L112:L115"/>
    <mergeCell ref="M112:M115"/>
    <mergeCell ref="N112:N115"/>
    <mergeCell ref="Q108:Q111"/>
    <mergeCell ref="R108:R111"/>
    <mergeCell ref="S108:S111"/>
    <mergeCell ref="B112:B115"/>
    <mergeCell ref="C112:C115"/>
    <mergeCell ref="D112:D115"/>
    <mergeCell ref="E112:E115"/>
    <mergeCell ref="F112:F115"/>
    <mergeCell ref="G112:G115"/>
    <mergeCell ref="H112:H115"/>
    <mergeCell ref="K108:K111"/>
    <mergeCell ref="L108:L111"/>
    <mergeCell ref="M108:M111"/>
    <mergeCell ref="N108:N111"/>
    <mergeCell ref="O108:O111"/>
    <mergeCell ref="P108:P111"/>
    <mergeCell ref="H104:S107"/>
    <mergeCell ref="B108:B111"/>
    <mergeCell ref="C108:C111"/>
    <mergeCell ref="D108:D111"/>
    <mergeCell ref="E108:E111"/>
    <mergeCell ref="F108:F111"/>
    <mergeCell ref="G108:G111"/>
    <mergeCell ref="H108:H111"/>
    <mergeCell ref="I108:I111"/>
    <mergeCell ref="J108:J111"/>
    <mergeCell ref="B104:B107"/>
    <mergeCell ref="C104:C107"/>
    <mergeCell ref="D104:D107"/>
    <mergeCell ref="E104:E107"/>
    <mergeCell ref="F104:F107"/>
    <mergeCell ref="G104:G107"/>
    <mergeCell ref="N100:N103"/>
    <mergeCell ref="O100:O103"/>
    <mergeCell ref="P100:P103"/>
    <mergeCell ref="Q100:Q103"/>
    <mergeCell ref="R100:R103"/>
    <mergeCell ref="S100:S103"/>
    <mergeCell ref="H100:H103"/>
    <mergeCell ref="I100:I103"/>
    <mergeCell ref="J100:J103"/>
    <mergeCell ref="K100:K103"/>
    <mergeCell ref="L100:L103"/>
    <mergeCell ref="M100:M103"/>
    <mergeCell ref="B100:B103"/>
    <mergeCell ref="C100:C103"/>
    <mergeCell ref="D100:D103"/>
    <mergeCell ref="E100:E103"/>
    <mergeCell ref="F100:F103"/>
    <mergeCell ref="G100:G103"/>
    <mergeCell ref="N96:N99"/>
    <mergeCell ref="O96:O99"/>
    <mergeCell ref="P96:P99"/>
    <mergeCell ref="Q96:Q99"/>
    <mergeCell ref="R96:R99"/>
    <mergeCell ref="S96:S99"/>
    <mergeCell ref="H96:H99"/>
    <mergeCell ref="I96:I99"/>
    <mergeCell ref="J96:J99"/>
    <mergeCell ref="K96:K99"/>
    <mergeCell ref="L96:L99"/>
    <mergeCell ref="M96:M99"/>
    <mergeCell ref="B96:B99"/>
    <mergeCell ref="C96:C99"/>
    <mergeCell ref="D96:D99"/>
    <mergeCell ref="E96:E99"/>
    <mergeCell ref="F96:F99"/>
    <mergeCell ref="G96:G99"/>
    <mergeCell ref="N92:N95"/>
    <mergeCell ref="O92:O95"/>
    <mergeCell ref="P92:P95"/>
    <mergeCell ref="Q92:Q95"/>
    <mergeCell ref="R92:R95"/>
    <mergeCell ref="S92:S95"/>
    <mergeCell ref="H92:H95"/>
    <mergeCell ref="I92:I95"/>
    <mergeCell ref="J92:J95"/>
    <mergeCell ref="K92:K95"/>
    <mergeCell ref="L92:L95"/>
    <mergeCell ref="M92:M95"/>
    <mergeCell ref="B92:B95"/>
    <mergeCell ref="C92:C95"/>
    <mergeCell ref="D92:D95"/>
    <mergeCell ref="E92:E95"/>
    <mergeCell ref="F92:F95"/>
    <mergeCell ref="G92:G95"/>
    <mergeCell ref="N88:N91"/>
    <mergeCell ref="O88:O91"/>
    <mergeCell ref="P88:P91"/>
    <mergeCell ref="Q88:Q91"/>
    <mergeCell ref="R88:R91"/>
    <mergeCell ref="S88:S91"/>
    <mergeCell ref="H88:H91"/>
    <mergeCell ref="I88:I91"/>
    <mergeCell ref="J88:J91"/>
    <mergeCell ref="K88:K91"/>
    <mergeCell ref="L88:L91"/>
    <mergeCell ref="M88:M91"/>
    <mergeCell ref="B88:B91"/>
    <mergeCell ref="C88:C91"/>
    <mergeCell ref="D88:D91"/>
    <mergeCell ref="E88:E91"/>
    <mergeCell ref="F88:F91"/>
    <mergeCell ref="G88:G91"/>
    <mergeCell ref="N84:N87"/>
    <mergeCell ref="O84:O87"/>
    <mergeCell ref="P84:P87"/>
    <mergeCell ref="Q84:Q87"/>
    <mergeCell ref="R84:R87"/>
    <mergeCell ref="S84:S87"/>
    <mergeCell ref="H84:H87"/>
    <mergeCell ref="I84:I87"/>
    <mergeCell ref="J84:J87"/>
    <mergeCell ref="K84:K87"/>
    <mergeCell ref="L84:L87"/>
    <mergeCell ref="M84:M87"/>
    <mergeCell ref="B84:B87"/>
    <mergeCell ref="C84:C87"/>
    <mergeCell ref="D84:D87"/>
    <mergeCell ref="E84:E87"/>
    <mergeCell ref="F84:F87"/>
    <mergeCell ref="G84:G87"/>
    <mergeCell ref="N80:N83"/>
    <mergeCell ref="O80:O83"/>
    <mergeCell ref="P80:P83"/>
    <mergeCell ref="Q80:Q83"/>
    <mergeCell ref="R80:R83"/>
    <mergeCell ref="S80:S83"/>
    <mergeCell ref="H80:H83"/>
    <mergeCell ref="I80:I83"/>
    <mergeCell ref="J80:J83"/>
    <mergeCell ref="K80:K83"/>
    <mergeCell ref="L80:L83"/>
    <mergeCell ref="M80:M83"/>
    <mergeCell ref="B80:B83"/>
    <mergeCell ref="C80:C83"/>
    <mergeCell ref="D80:D83"/>
    <mergeCell ref="E80:E83"/>
    <mergeCell ref="F80:F83"/>
    <mergeCell ref="G80:G83"/>
    <mergeCell ref="N76:N79"/>
    <mergeCell ref="O76:O79"/>
    <mergeCell ref="P76:P79"/>
    <mergeCell ref="Q76:Q79"/>
    <mergeCell ref="R76:R79"/>
    <mergeCell ref="S76:S79"/>
    <mergeCell ref="H76:H79"/>
    <mergeCell ref="I76:I79"/>
    <mergeCell ref="J76:J79"/>
    <mergeCell ref="K76:K79"/>
    <mergeCell ref="L76:L79"/>
    <mergeCell ref="M76:M79"/>
    <mergeCell ref="B76:B79"/>
    <mergeCell ref="C76:C79"/>
    <mergeCell ref="D76:D79"/>
    <mergeCell ref="E76:E79"/>
    <mergeCell ref="F76:F79"/>
    <mergeCell ref="G76:G79"/>
    <mergeCell ref="N72:N75"/>
    <mergeCell ref="O72:O75"/>
    <mergeCell ref="P72:P75"/>
    <mergeCell ref="Q72:Q75"/>
    <mergeCell ref="R72:R75"/>
    <mergeCell ref="S72:S75"/>
    <mergeCell ref="H72:H75"/>
    <mergeCell ref="I72:I75"/>
    <mergeCell ref="J72:J75"/>
    <mergeCell ref="K72:K75"/>
    <mergeCell ref="L72:L75"/>
    <mergeCell ref="M72:M75"/>
    <mergeCell ref="B72:B75"/>
    <mergeCell ref="C72:C75"/>
    <mergeCell ref="D72:D75"/>
    <mergeCell ref="E72:E75"/>
    <mergeCell ref="F72:F75"/>
    <mergeCell ref="G72:G75"/>
    <mergeCell ref="N68:N71"/>
    <mergeCell ref="O68:O71"/>
    <mergeCell ref="P68:P71"/>
    <mergeCell ref="Q68:Q71"/>
    <mergeCell ref="R68:R71"/>
    <mergeCell ref="S68:S71"/>
    <mergeCell ref="H68:H71"/>
    <mergeCell ref="I68:I71"/>
    <mergeCell ref="J68:J71"/>
    <mergeCell ref="K68:K71"/>
    <mergeCell ref="L68:L71"/>
    <mergeCell ref="M68:M71"/>
    <mergeCell ref="B68:B71"/>
    <mergeCell ref="C68:C71"/>
    <mergeCell ref="D68:D71"/>
    <mergeCell ref="E68:E71"/>
    <mergeCell ref="F68:F71"/>
    <mergeCell ref="G68:G71"/>
    <mergeCell ref="N64:N67"/>
    <mergeCell ref="O64:O67"/>
    <mergeCell ref="P64:P67"/>
    <mergeCell ref="Q64:Q67"/>
    <mergeCell ref="R64:R67"/>
    <mergeCell ref="S64:S67"/>
    <mergeCell ref="H64:H67"/>
    <mergeCell ref="I64:I67"/>
    <mergeCell ref="J64:J67"/>
    <mergeCell ref="K64:K67"/>
    <mergeCell ref="L64:L67"/>
    <mergeCell ref="M64:M67"/>
    <mergeCell ref="B64:B67"/>
    <mergeCell ref="C64:C67"/>
    <mergeCell ref="D64:D67"/>
    <mergeCell ref="E64:E67"/>
    <mergeCell ref="F64:F67"/>
    <mergeCell ref="G64:G67"/>
    <mergeCell ref="N60:N63"/>
    <mergeCell ref="O60:O63"/>
    <mergeCell ref="P60:P63"/>
    <mergeCell ref="Q60:Q63"/>
    <mergeCell ref="R60:R63"/>
    <mergeCell ref="S60:S63"/>
    <mergeCell ref="H60:H63"/>
    <mergeCell ref="I60:I63"/>
    <mergeCell ref="J60:J63"/>
    <mergeCell ref="K60:K63"/>
    <mergeCell ref="L60:L63"/>
    <mergeCell ref="M60:M63"/>
    <mergeCell ref="B60:B63"/>
    <mergeCell ref="C60:C63"/>
    <mergeCell ref="D60:D63"/>
    <mergeCell ref="E60:E63"/>
    <mergeCell ref="F60:F63"/>
    <mergeCell ref="G60:G63"/>
    <mergeCell ref="N56:N59"/>
    <mergeCell ref="O56:O59"/>
    <mergeCell ref="P56:P59"/>
    <mergeCell ref="Q56:Q59"/>
    <mergeCell ref="R56:R59"/>
    <mergeCell ref="S56:S59"/>
    <mergeCell ref="H56:H59"/>
    <mergeCell ref="I56:I59"/>
    <mergeCell ref="J56:J59"/>
    <mergeCell ref="K56:K59"/>
    <mergeCell ref="L56:L59"/>
    <mergeCell ref="M56:M59"/>
    <mergeCell ref="B56:B59"/>
    <mergeCell ref="C56:C59"/>
    <mergeCell ref="D56:D59"/>
    <mergeCell ref="E56:E59"/>
    <mergeCell ref="F56:F59"/>
    <mergeCell ref="G56:G59"/>
    <mergeCell ref="N52:N55"/>
    <mergeCell ref="O52:O55"/>
    <mergeCell ref="P52:P55"/>
    <mergeCell ref="Q52:Q55"/>
    <mergeCell ref="R52:R55"/>
    <mergeCell ref="S52:S55"/>
    <mergeCell ref="H52:H55"/>
    <mergeCell ref="I52:I55"/>
    <mergeCell ref="J52:J55"/>
    <mergeCell ref="K52:K55"/>
    <mergeCell ref="L52:L55"/>
    <mergeCell ref="M52:M55"/>
    <mergeCell ref="B52:B55"/>
    <mergeCell ref="C52:C55"/>
    <mergeCell ref="D52:D55"/>
    <mergeCell ref="E52:E55"/>
    <mergeCell ref="F52:F55"/>
    <mergeCell ref="G52:G55"/>
    <mergeCell ref="N48:N51"/>
    <mergeCell ref="O48:O51"/>
    <mergeCell ref="P48:P51"/>
    <mergeCell ref="Q48:Q51"/>
    <mergeCell ref="R48:R51"/>
    <mergeCell ref="S48:S51"/>
    <mergeCell ref="H48:H51"/>
    <mergeCell ref="I48:I51"/>
    <mergeCell ref="J48:J51"/>
    <mergeCell ref="K48:K51"/>
    <mergeCell ref="L48:L51"/>
    <mergeCell ref="M48:M51"/>
    <mergeCell ref="B48:B51"/>
    <mergeCell ref="C48:C51"/>
    <mergeCell ref="D48:D51"/>
    <mergeCell ref="E48:E51"/>
    <mergeCell ref="F48:F51"/>
    <mergeCell ref="G48:G51"/>
    <mergeCell ref="Q40:Q43"/>
    <mergeCell ref="R40:R43"/>
    <mergeCell ref="S40:S43"/>
    <mergeCell ref="B44:B47"/>
    <mergeCell ref="C44:C47"/>
    <mergeCell ref="D44:D47"/>
    <mergeCell ref="E44:E47"/>
    <mergeCell ref="F44:F47"/>
    <mergeCell ref="G44:G47"/>
    <mergeCell ref="H44:S47"/>
    <mergeCell ref="K40:K43"/>
    <mergeCell ref="L40:L43"/>
    <mergeCell ref="M40:M43"/>
    <mergeCell ref="N40:N43"/>
    <mergeCell ref="O40:O43"/>
    <mergeCell ref="P40:P43"/>
    <mergeCell ref="S36:S39"/>
    <mergeCell ref="B40:B43"/>
    <mergeCell ref="C40:C43"/>
    <mergeCell ref="D40:D43"/>
    <mergeCell ref="E40:E43"/>
    <mergeCell ref="F40:F43"/>
    <mergeCell ref="G40:G43"/>
    <mergeCell ref="H40:H43"/>
    <mergeCell ref="I40:I43"/>
    <mergeCell ref="J40:J43"/>
    <mergeCell ref="M36:M39"/>
    <mergeCell ref="N36:N39"/>
    <mergeCell ref="O36:O39"/>
    <mergeCell ref="P36:P39"/>
    <mergeCell ref="Q36:Q39"/>
    <mergeCell ref="R36:R39"/>
    <mergeCell ref="G36:G39"/>
    <mergeCell ref="H36:H39"/>
    <mergeCell ref="I36:I39"/>
    <mergeCell ref="J36:J39"/>
    <mergeCell ref="K36:K39"/>
    <mergeCell ref="L36:L39"/>
    <mergeCell ref="O32:O35"/>
    <mergeCell ref="P32:P35"/>
    <mergeCell ref="Q32:Q35"/>
    <mergeCell ref="R32:R35"/>
    <mergeCell ref="S32:S35"/>
    <mergeCell ref="B36:B39"/>
    <mergeCell ref="C36:C39"/>
    <mergeCell ref="D36:D39"/>
    <mergeCell ref="E36:E39"/>
    <mergeCell ref="F36:F39"/>
    <mergeCell ref="I32:I35"/>
    <mergeCell ref="J32:J35"/>
    <mergeCell ref="K32:K35"/>
    <mergeCell ref="L32:L35"/>
    <mergeCell ref="M32:M35"/>
    <mergeCell ref="N32:N35"/>
    <mergeCell ref="Q28:Q31"/>
    <mergeCell ref="R28:R31"/>
    <mergeCell ref="S28:S31"/>
    <mergeCell ref="B32:B35"/>
    <mergeCell ref="C32:C35"/>
    <mergeCell ref="D32:D35"/>
    <mergeCell ref="E32:E35"/>
    <mergeCell ref="F32:F35"/>
    <mergeCell ref="G32:G35"/>
    <mergeCell ref="H32:H35"/>
    <mergeCell ref="K28:K31"/>
    <mergeCell ref="L28:L31"/>
    <mergeCell ref="M28:M31"/>
    <mergeCell ref="N28:N31"/>
    <mergeCell ref="O28:O31"/>
    <mergeCell ref="P28:P31"/>
    <mergeCell ref="H24:S27"/>
    <mergeCell ref="B28:B31"/>
    <mergeCell ref="C28:C31"/>
    <mergeCell ref="D28:D31"/>
    <mergeCell ref="E28:E31"/>
    <mergeCell ref="F28:F31"/>
    <mergeCell ref="G28:G31"/>
    <mergeCell ref="H28:H31"/>
    <mergeCell ref="I28:I31"/>
    <mergeCell ref="J28:J31"/>
    <mergeCell ref="B24:B27"/>
    <mergeCell ref="C24:C27"/>
    <mergeCell ref="D24:D27"/>
    <mergeCell ref="E24:E27"/>
    <mergeCell ref="F24:F27"/>
    <mergeCell ref="G24:G27"/>
    <mergeCell ref="N20:N23"/>
    <mergeCell ref="O20:O23"/>
    <mergeCell ref="P20:P23"/>
    <mergeCell ref="Q20:Q23"/>
    <mergeCell ref="R20:R23"/>
    <mergeCell ref="S20:S23"/>
    <mergeCell ref="H20:H23"/>
    <mergeCell ref="I20:I23"/>
    <mergeCell ref="J20:J23"/>
    <mergeCell ref="K20:K23"/>
    <mergeCell ref="L20:L23"/>
    <mergeCell ref="M20:M23"/>
    <mergeCell ref="B20:B23"/>
    <mergeCell ref="C20:C23"/>
    <mergeCell ref="D20:D23"/>
    <mergeCell ref="E20:E23"/>
    <mergeCell ref="F20:F23"/>
    <mergeCell ref="G20:G23"/>
    <mergeCell ref="N16:N19"/>
    <mergeCell ref="O16:O19"/>
    <mergeCell ref="P16:P19"/>
    <mergeCell ref="Q16:Q19"/>
    <mergeCell ref="R16:R19"/>
    <mergeCell ref="S16:S19"/>
    <mergeCell ref="H16:H19"/>
    <mergeCell ref="I16:I19"/>
    <mergeCell ref="J16:J19"/>
    <mergeCell ref="K16:K19"/>
    <mergeCell ref="L16:L19"/>
    <mergeCell ref="M16:M19"/>
    <mergeCell ref="B16:B19"/>
    <mergeCell ref="C16:C19"/>
    <mergeCell ref="D16:D19"/>
    <mergeCell ref="E16:E19"/>
    <mergeCell ref="F16:F19"/>
    <mergeCell ref="G16:G19"/>
    <mergeCell ref="N12:N15"/>
    <mergeCell ref="O12:O15"/>
    <mergeCell ref="P12:P15"/>
    <mergeCell ref="Q12:Q15"/>
    <mergeCell ref="R12:R15"/>
    <mergeCell ref="S12:S15"/>
    <mergeCell ref="H12:H15"/>
    <mergeCell ref="I12:I15"/>
    <mergeCell ref="J12:J15"/>
    <mergeCell ref="K12:K15"/>
    <mergeCell ref="L12:L15"/>
    <mergeCell ref="M12:M15"/>
    <mergeCell ref="B12:B15"/>
    <mergeCell ref="C12:C15"/>
    <mergeCell ref="D12:D15"/>
    <mergeCell ref="E12:E15"/>
    <mergeCell ref="F12:F15"/>
    <mergeCell ref="G12:G15"/>
    <mergeCell ref="H5:K5"/>
    <mergeCell ref="L5:O5"/>
    <mergeCell ref="P5:S5"/>
    <mergeCell ref="B8:B11"/>
    <mergeCell ref="C8:C11"/>
    <mergeCell ref="D8:D11"/>
    <mergeCell ref="E8:E11"/>
    <mergeCell ref="F8:F11"/>
    <mergeCell ref="G8:G11"/>
    <mergeCell ref="H8:S11"/>
    <mergeCell ref="M1:N1"/>
    <mergeCell ref="P1:S1"/>
    <mergeCell ref="B2:R2"/>
    <mergeCell ref="B4:B6"/>
    <mergeCell ref="C4:C6"/>
    <mergeCell ref="D4:D6"/>
    <mergeCell ref="E4:E6"/>
    <mergeCell ref="F4:F6"/>
    <mergeCell ref="G4:G6"/>
    <mergeCell ref="H4:S4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966"/>
  <sheetViews>
    <sheetView view="pageBreakPreview" zoomScale="60" zoomScaleNormal="75" workbookViewId="0">
      <selection activeCell="M1" sqref="M1"/>
    </sheetView>
  </sheetViews>
  <sheetFormatPr defaultRowHeight="15" x14ac:dyDescent="0.25"/>
  <cols>
    <col min="1" max="1" width="3" customWidth="1"/>
    <col min="2" max="2" width="6.140625" customWidth="1"/>
    <col min="3" max="3" width="21.85546875" customWidth="1"/>
    <col min="4" max="4" width="20.7109375" customWidth="1"/>
    <col min="5" max="5" width="17.7109375" customWidth="1"/>
    <col min="8" max="8" width="10.85546875" customWidth="1"/>
    <col min="9" max="9" width="10.140625" customWidth="1"/>
    <col min="10" max="10" width="11" customWidth="1"/>
    <col min="11" max="11" width="12" customWidth="1"/>
    <col min="12" max="12" width="13" customWidth="1"/>
    <col min="13" max="13" width="13.7109375" customWidth="1"/>
    <col min="257" max="257" width="3" customWidth="1"/>
    <col min="258" max="258" width="6.140625" customWidth="1"/>
    <col min="259" max="259" width="21.85546875" customWidth="1"/>
    <col min="260" max="260" width="20.7109375" customWidth="1"/>
    <col min="261" max="261" width="17.7109375" customWidth="1"/>
    <col min="264" max="264" width="10.85546875" customWidth="1"/>
    <col min="265" max="265" width="10.140625" customWidth="1"/>
    <col min="266" max="266" width="11" customWidth="1"/>
    <col min="267" max="267" width="12" customWidth="1"/>
    <col min="268" max="268" width="13" customWidth="1"/>
    <col min="269" max="269" width="13.7109375" customWidth="1"/>
    <col min="513" max="513" width="3" customWidth="1"/>
    <col min="514" max="514" width="6.140625" customWidth="1"/>
    <col min="515" max="515" width="21.85546875" customWidth="1"/>
    <col min="516" max="516" width="20.7109375" customWidth="1"/>
    <col min="517" max="517" width="17.7109375" customWidth="1"/>
    <col min="520" max="520" width="10.85546875" customWidth="1"/>
    <col min="521" max="521" width="10.140625" customWidth="1"/>
    <col min="522" max="522" width="11" customWidth="1"/>
    <col min="523" max="523" width="12" customWidth="1"/>
    <col min="524" max="524" width="13" customWidth="1"/>
    <col min="525" max="525" width="13.7109375" customWidth="1"/>
    <col min="769" max="769" width="3" customWidth="1"/>
    <col min="770" max="770" width="6.140625" customWidth="1"/>
    <col min="771" max="771" width="21.85546875" customWidth="1"/>
    <col min="772" max="772" width="20.7109375" customWidth="1"/>
    <col min="773" max="773" width="17.7109375" customWidth="1"/>
    <col min="776" max="776" width="10.85546875" customWidth="1"/>
    <col min="777" max="777" width="10.140625" customWidth="1"/>
    <col min="778" max="778" width="11" customWidth="1"/>
    <col min="779" max="779" width="12" customWidth="1"/>
    <col min="780" max="780" width="13" customWidth="1"/>
    <col min="781" max="781" width="13.7109375" customWidth="1"/>
    <col min="1025" max="1025" width="3" customWidth="1"/>
    <col min="1026" max="1026" width="6.140625" customWidth="1"/>
    <col min="1027" max="1027" width="21.85546875" customWidth="1"/>
    <col min="1028" max="1028" width="20.7109375" customWidth="1"/>
    <col min="1029" max="1029" width="17.7109375" customWidth="1"/>
    <col min="1032" max="1032" width="10.85546875" customWidth="1"/>
    <col min="1033" max="1033" width="10.140625" customWidth="1"/>
    <col min="1034" max="1034" width="11" customWidth="1"/>
    <col min="1035" max="1035" width="12" customWidth="1"/>
    <col min="1036" max="1036" width="13" customWidth="1"/>
    <col min="1037" max="1037" width="13.7109375" customWidth="1"/>
    <col min="1281" max="1281" width="3" customWidth="1"/>
    <col min="1282" max="1282" width="6.140625" customWidth="1"/>
    <col min="1283" max="1283" width="21.85546875" customWidth="1"/>
    <col min="1284" max="1284" width="20.7109375" customWidth="1"/>
    <col min="1285" max="1285" width="17.7109375" customWidth="1"/>
    <col min="1288" max="1288" width="10.85546875" customWidth="1"/>
    <col min="1289" max="1289" width="10.140625" customWidth="1"/>
    <col min="1290" max="1290" width="11" customWidth="1"/>
    <col min="1291" max="1291" width="12" customWidth="1"/>
    <col min="1292" max="1292" width="13" customWidth="1"/>
    <col min="1293" max="1293" width="13.7109375" customWidth="1"/>
    <col min="1537" max="1537" width="3" customWidth="1"/>
    <col min="1538" max="1538" width="6.140625" customWidth="1"/>
    <col min="1539" max="1539" width="21.85546875" customWidth="1"/>
    <col min="1540" max="1540" width="20.7109375" customWidth="1"/>
    <col min="1541" max="1541" width="17.7109375" customWidth="1"/>
    <col min="1544" max="1544" width="10.85546875" customWidth="1"/>
    <col min="1545" max="1545" width="10.140625" customWidth="1"/>
    <col min="1546" max="1546" width="11" customWidth="1"/>
    <col min="1547" max="1547" width="12" customWidth="1"/>
    <col min="1548" max="1548" width="13" customWidth="1"/>
    <col min="1549" max="1549" width="13.7109375" customWidth="1"/>
    <col min="1793" max="1793" width="3" customWidth="1"/>
    <col min="1794" max="1794" width="6.140625" customWidth="1"/>
    <col min="1795" max="1795" width="21.85546875" customWidth="1"/>
    <col min="1796" max="1796" width="20.7109375" customWidth="1"/>
    <col min="1797" max="1797" width="17.7109375" customWidth="1"/>
    <col min="1800" max="1800" width="10.85546875" customWidth="1"/>
    <col min="1801" max="1801" width="10.140625" customWidth="1"/>
    <col min="1802" max="1802" width="11" customWidth="1"/>
    <col min="1803" max="1803" width="12" customWidth="1"/>
    <col min="1804" max="1804" width="13" customWidth="1"/>
    <col min="1805" max="1805" width="13.7109375" customWidth="1"/>
    <col min="2049" max="2049" width="3" customWidth="1"/>
    <col min="2050" max="2050" width="6.140625" customWidth="1"/>
    <col min="2051" max="2051" width="21.85546875" customWidth="1"/>
    <col min="2052" max="2052" width="20.7109375" customWidth="1"/>
    <col min="2053" max="2053" width="17.7109375" customWidth="1"/>
    <col min="2056" max="2056" width="10.85546875" customWidth="1"/>
    <col min="2057" max="2057" width="10.140625" customWidth="1"/>
    <col min="2058" max="2058" width="11" customWidth="1"/>
    <col min="2059" max="2059" width="12" customWidth="1"/>
    <col min="2060" max="2060" width="13" customWidth="1"/>
    <col min="2061" max="2061" width="13.7109375" customWidth="1"/>
    <col min="2305" max="2305" width="3" customWidth="1"/>
    <col min="2306" max="2306" width="6.140625" customWidth="1"/>
    <col min="2307" max="2307" width="21.85546875" customWidth="1"/>
    <col min="2308" max="2308" width="20.7109375" customWidth="1"/>
    <col min="2309" max="2309" width="17.7109375" customWidth="1"/>
    <col min="2312" max="2312" width="10.85546875" customWidth="1"/>
    <col min="2313" max="2313" width="10.140625" customWidth="1"/>
    <col min="2314" max="2314" width="11" customWidth="1"/>
    <col min="2315" max="2315" width="12" customWidth="1"/>
    <col min="2316" max="2316" width="13" customWidth="1"/>
    <col min="2317" max="2317" width="13.7109375" customWidth="1"/>
    <col min="2561" max="2561" width="3" customWidth="1"/>
    <col min="2562" max="2562" width="6.140625" customWidth="1"/>
    <col min="2563" max="2563" width="21.85546875" customWidth="1"/>
    <col min="2564" max="2564" width="20.7109375" customWidth="1"/>
    <col min="2565" max="2565" width="17.7109375" customWidth="1"/>
    <col min="2568" max="2568" width="10.85546875" customWidth="1"/>
    <col min="2569" max="2569" width="10.140625" customWidth="1"/>
    <col min="2570" max="2570" width="11" customWidth="1"/>
    <col min="2571" max="2571" width="12" customWidth="1"/>
    <col min="2572" max="2572" width="13" customWidth="1"/>
    <col min="2573" max="2573" width="13.7109375" customWidth="1"/>
    <col min="2817" max="2817" width="3" customWidth="1"/>
    <col min="2818" max="2818" width="6.140625" customWidth="1"/>
    <col min="2819" max="2819" width="21.85546875" customWidth="1"/>
    <col min="2820" max="2820" width="20.7109375" customWidth="1"/>
    <col min="2821" max="2821" width="17.7109375" customWidth="1"/>
    <col min="2824" max="2824" width="10.85546875" customWidth="1"/>
    <col min="2825" max="2825" width="10.140625" customWidth="1"/>
    <col min="2826" max="2826" width="11" customWidth="1"/>
    <col min="2827" max="2827" width="12" customWidth="1"/>
    <col min="2828" max="2828" width="13" customWidth="1"/>
    <col min="2829" max="2829" width="13.7109375" customWidth="1"/>
    <col min="3073" max="3073" width="3" customWidth="1"/>
    <col min="3074" max="3074" width="6.140625" customWidth="1"/>
    <col min="3075" max="3075" width="21.85546875" customWidth="1"/>
    <col min="3076" max="3076" width="20.7109375" customWidth="1"/>
    <col min="3077" max="3077" width="17.7109375" customWidth="1"/>
    <col min="3080" max="3080" width="10.85546875" customWidth="1"/>
    <col min="3081" max="3081" width="10.140625" customWidth="1"/>
    <col min="3082" max="3082" width="11" customWidth="1"/>
    <col min="3083" max="3083" width="12" customWidth="1"/>
    <col min="3084" max="3084" width="13" customWidth="1"/>
    <col min="3085" max="3085" width="13.7109375" customWidth="1"/>
    <col min="3329" max="3329" width="3" customWidth="1"/>
    <col min="3330" max="3330" width="6.140625" customWidth="1"/>
    <col min="3331" max="3331" width="21.85546875" customWidth="1"/>
    <col min="3332" max="3332" width="20.7109375" customWidth="1"/>
    <col min="3333" max="3333" width="17.7109375" customWidth="1"/>
    <col min="3336" max="3336" width="10.85546875" customWidth="1"/>
    <col min="3337" max="3337" width="10.140625" customWidth="1"/>
    <col min="3338" max="3338" width="11" customWidth="1"/>
    <col min="3339" max="3339" width="12" customWidth="1"/>
    <col min="3340" max="3340" width="13" customWidth="1"/>
    <col min="3341" max="3341" width="13.7109375" customWidth="1"/>
    <col min="3585" max="3585" width="3" customWidth="1"/>
    <col min="3586" max="3586" width="6.140625" customWidth="1"/>
    <col min="3587" max="3587" width="21.85546875" customWidth="1"/>
    <col min="3588" max="3588" width="20.7109375" customWidth="1"/>
    <col min="3589" max="3589" width="17.7109375" customWidth="1"/>
    <col min="3592" max="3592" width="10.85546875" customWidth="1"/>
    <col min="3593" max="3593" width="10.140625" customWidth="1"/>
    <col min="3594" max="3594" width="11" customWidth="1"/>
    <col min="3595" max="3595" width="12" customWidth="1"/>
    <col min="3596" max="3596" width="13" customWidth="1"/>
    <col min="3597" max="3597" width="13.7109375" customWidth="1"/>
    <col min="3841" max="3841" width="3" customWidth="1"/>
    <col min="3842" max="3842" width="6.140625" customWidth="1"/>
    <col min="3843" max="3843" width="21.85546875" customWidth="1"/>
    <col min="3844" max="3844" width="20.7109375" customWidth="1"/>
    <col min="3845" max="3845" width="17.7109375" customWidth="1"/>
    <col min="3848" max="3848" width="10.85546875" customWidth="1"/>
    <col min="3849" max="3849" width="10.140625" customWidth="1"/>
    <col min="3850" max="3850" width="11" customWidth="1"/>
    <col min="3851" max="3851" width="12" customWidth="1"/>
    <col min="3852" max="3852" width="13" customWidth="1"/>
    <col min="3853" max="3853" width="13.7109375" customWidth="1"/>
    <col min="4097" max="4097" width="3" customWidth="1"/>
    <col min="4098" max="4098" width="6.140625" customWidth="1"/>
    <col min="4099" max="4099" width="21.85546875" customWidth="1"/>
    <col min="4100" max="4100" width="20.7109375" customWidth="1"/>
    <col min="4101" max="4101" width="17.7109375" customWidth="1"/>
    <col min="4104" max="4104" width="10.85546875" customWidth="1"/>
    <col min="4105" max="4105" width="10.140625" customWidth="1"/>
    <col min="4106" max="4106" width="11" customWidth="1"/>
    <col min="4107" max="4107" width="12" customWidth="1"/>
    <col min="4108" max="4108" width="13" customWidth="1"/>
    <col min="4109" max="4109" width="13.7109375" customWidth="1"/>
    <col min="4353" max="4353" width="3" customWidth="1"/>
    <col min="4354" max="4354" width="6.140625" customWidth="1"/>
    <col min="4355" max="4355" width="21.85546875" customWidth="1"/>
    <col min="4356" max="4356" width="20.7109375" customWidth="1"/>
    <col min="4357" max="4357" width="17.7109375" customWidth="1"/>
    <col min="4360" max="4360" width="10.85546875" customWidth="1"/>
    <col min="4361" max="4361" width="10.140625" customWidth="1"/>
    <col min="4362" max="4362" width="11" customWidth="1"/>
    <col min="4363" max="4363" width="12" customWidth="1"/>
    <col min="4364" max="4364" width="13" customWidth="1"/>
    <col min="4365" max="4365" width="13.7109375" customWidth="1"/>
    <col min="4609" max="4609" width="3" customWidth="1"/>
    <col min="4610" max="4610" width="6.140625" customWidth="1"/>
    <col min="4611" max="4611" width="21.85546875" customWidth="1"/>
    <col min="4612" max="4612" width="20.7109375" customWidth="1"/>
    <col min="4613" max="4613" width="17.7109375" customWidth="1"/>
    <col min="4616" max="4616" width="10.85546875" customWidth="1"/>
    <col min="4617" max="4617" width="10.140625" customWidth="1"/>
    <col min="4618" max="4618" width="11" customWidth="1"/>
    <col min="4619" max="4619" width="12" customWidth="1"/>
    <col min="4620" max="4620" width="13" customWidth="1"/>
    <col min="4621" max="4621" width="13.7109375" customWidth="1"/>
    <col min="4865" max="4865" width="3" customWidth="1"/>
    <col min="4866" max="4866" width="6.140625" customWidth="1"/>
    <col min="4867" max="4867" width="21.85546875" customWidth="1"/>
    <col min="4868" max="4868" width="20.7109375" customWidth="1"/>
    <col min="4869" max="4869" width="17.7109375" customWidth="1"/>
    <col min="4872" max="4872" width="10.85546875" customWidth="1"/>
    <col min="4873" max="4873" width="10.140625" customWidth="1"/>
    <col min="4874" max="4874" width="11" customWidth="1"/>
    <col min="4875" max="4875" width="12" customWidth="1"/>
    <col min="4876" max="4876" width="13" customWidth="1"/>
    <col min="4877" max="4877" width="13.7109375" customWidth="1"/>
    <col min="5121" max="5121" width="3" customWidth="1"/>
    <col min="5122" max="5122" width="6.140625" customWidth="1"/>
    <col min="5123" max="5123" width="21.85546875" customWidth="1"/>
    <col min="5124" max="5124" width="20.7109375" customWidth="1"/>
    <col min="5125" max="5125" width="17.7109375" customWidth="1"/>
    <col min="5128" max="5128" width="10.85546875" customWidth="1"/>
    <col min="5129" max="5129" width="10.140625" customWidth="1"/>
    <col min="5130" max="5130" width="11" customWidth="1"/>
    <col min="5131" max="5131" width="12" customWidth="1"/>
    <col min="5132" max="5132" width="13" customWidth="1"/>
    <col min="5133" max="5133" width="13.7109375" customWidth="1"/>
    <col min="5377" max="5377" width="3" customWidth="1"/>
    <col min="5378" max="5378" width="6.140625" customWidth="1"/>
    <col min="5379" max="5379" width="21.85546875" customWidth="1"/>
    <col min="5380" max="5380" width="20.7109375" customWidth="1"/>
    <col min="5381" max="5381" width="17.7109375" customWidth="1"/>
    <col min="5384" max="5384" width="10.85546875" customWidth="1"/>
    <col min="5385" max="5385" width="10.140625" customWidth="1"/>
    <col min="5386" max="5386" width="11" customWidth="1"/>
    <col min="5387" max="5387" width="12" customWidth="1"/>
    <col min="5388" max="5388" width="13" customWidth="1"/>
    <col min="5389" max="5389" width="13.7109375" customWidth="1"/>
    <col min="5633" max="5633" width="3" customWidth="1"/>
    <col min="5634" max="5634" width="6.140625" customWidth="1"/>
    <col min="5635" max="5635" width="21.85546875" customWidth="1"/>
    <col min="5636" max="5636" width="20.7109375" customWidth="1"/>
    <col min="5637" max="5637" width="17.7109375" customWidth="1"/>
    <col min="5640" max="5640" width="10.85546875" customWidth="1"/>
    <col min="5641" max="5641" width="10.140625" customWidth="1"/>
    <col min="5642" max="5642" width="11" customWidth="1"/>
    <col min="5643" max="5643" width="12" customWidth="1"/>
    <col min="5644" max="5644" width="13" customWidth="1"/>
    <col min="5645" max="5645" width="13.7109375" customWidth="1"/>
    <col min="5889" max="5889" width="3" customWidth="1"/>
    <col min="5890" max="5890" width="6.140625" customWidth="1"/>
    <col min="5891" max="5891" width="21.85546875" customWidth="1"/>
    <col min="5892" max="5892" width="20.7109375" customWidth="1"/>
    <col min="5893" max="5893" width="17.7109375" customWidth="1"/>
    <col min="5896" max="5896" width="10.85546875" customWidth="1"/>
    <col min="5897" max="5897" width="10.140625" customWidth="1"/>
    <col min="5898" max="5898" width="11" customWidth="1"/>
    <col min="5899" max="5899" width="12" customWidth="1"/>
    <col min="5900" max="5900" width="13" customWidth="1"/>
    <col min="5901" max="5901" width="13.7109375" customWidth="1"/>
    <col min="6145" max="6145" width="3" customWidth="1"/>
    <col min="6146" max="6146" width="6.140625" customWidth="1"/>
    <col min="6147" max="6147" width="21.85546875" customWidth="1"/>
    <col min="6148" max="6148" width="20.7109375" customWidth="1"/>
    <col min="6149" max="6149" width="17.7109375" customWidth="1"/>
    <col min="6152" max="6152" width="10.85546875" customWidth="1"/>
    <col min="6153" max="6153" width="10.140625" customWidth="1"/>
    <col min="6154" max="6154" width="11" customWidth="1"/>
    <col min="6155" max="6155" width="12" customWidth="1"/>
    <col min="6156" max="6156" width="13" customWidth="1"/>
    <col min="6157" max="6157" width="13.7109375" customWidth="1"/>
    <col min="6401" max="6401" width="3" customWidth="1"/>
    <col min="6402" max="6402" width="6.140625" customWidth="1"/>
    <col min="6403" max="6403" width="21.85546875" customWidth="1"/>
    <col min="6404" max="6404" width="20.7109375" customWidth="1"/>
    <col min="6405" max="6405" width="17.7109375" customWidth="1"/>
    <col min="6408" max="6408" width="10.85546875" customWidth="1"/>
    <col min="6409" max="6409" width="10.140625" customWidth="1"/>
    <col min="6410" max="6410" width="11" customWidth="1"/>
    <col min="6411" max="6411" width="12" customWidth="1"/>
    <col min="6412" max="6412" width="13" customWidth="1"/>
    <col min="6413" max="6413" width="13.7109375" customWidth="1"/>
    <col min="6657" max="6657" width="3" customWidth="1"/>
    <col min="6658" max="6658" width="6.140625" customWidth="1"/>
    <col min="6659" max="6659" width="21.85546875" customWidth="1"/>
    <col min="6660" max="6660" width="20.7109375" customWidth="1"/>
    <col min="6661" max="6661" width="17.7109375" customWidth="1"/>
    <col min="6664" max="6664" width="10.85546875" customWidth="1"/>
    <col min="6665" max="6665" width="10.140625" customWidth="1"/>
    <col min="6666" max="6666" width="11" customWidth="1"/>
    <col min="6667" max="6667" width="12" customWidth="1"/>
    <col min="6668" max="6668" width="13" customWidth="1"/>
    <col min="6669" max="6669" width="13.7109375" customWidth="1"/>
    <col min="6913" max="6913" width="3" customWidth="1"/>
    <col min="6914" max="6914" width="6.140625" customWidth="1"/>
    <col min="6915" max="6915" width="21.85546875" customWidth="1"/>
    <col min="6916" max="6916" width="20.7109375" customWidth="1"/>
    <col min="6917" max="6917" width="17.7109375" customWidth="1"/>
    <col min="6920" max="6920" width="10.85546875" customWidth="1"/>
    <col min="6921" max="6921" width="10.140625" customWidth="1"/>
    <col min="6922" max="6922" width="11" customWidth="1"/>
    <col min="6923" max="6923" width="12" customWidth="1"/>
    <col min="6924" max="6924" width="13" customWidth="1"/>
    <col min="6925" max="6925" width="13.7109375" customWidth="1"/>
    <col min="7169" max="7169" width="3" customWidth="1"/>
    <col min="7170" max="7170" width="6.140625" customWidth="1"/>
    <col min="7171" max="7171" width="21.85546875" customWidth="1"/>
    <col min="7172" max="7172" width="20.7109375" customWidth="1"/>
    <col min="7173" max="7173" width="17.7109375" customWidth="1"/>
    <col min="7176" max="7176" width="10.85546875" customWidth="1"/>
    <col min="7177" max="7177" width="10.140625" customWidth="1"/>
    <col min="7178" max="7178" width="11" customWidth="1"/>
    <col min="7179" max="7179" width="12" customWidth="1"/>
    <col min="7180" max="7180" width="13" customWidth="1"/>
    <col min="7181" max="7181" width="13.7109375" customWidth="1"/>
    <col min="7425" max="7425" width="3" customWidth="1"/>
    <col min="7426" max="7426" width="6.140625" customWidth="1"/>
    <col min="7427" max="7427" width="21.85546875" customWidth="1"/>
    <col min="7428" max="7428" width="20.7109375" customWidth="1"/>
    <col min="7429" max="7429" width="17.7109375" customWidth="1"/>
    <col min="7432" max="7432" width="10.85546875" customWidth="1"/>
    <col min="7433" max="7433" width="10.140625" customWidth="1"/>
    <col min="7434" max="7434" width="11" customWidth="1"/>
    <col min="7435" max="7435" width="12" customWidth="1"/>
    <col min="7436" max="7436" width="13" customWidth="1"/>
    <col min="7437" max="7437" width="13.7109375" customWidth="1"/>
    <col min="7681" max="7681" width="3" customWidth="1"/>
    <col min="7682" max="7682" width="6.140625" customWidth="1"/>
    <col min="7683" max="7683" width="21.85546875" customWidth="1"/>
    <col min="7684" max="7684" width="20.7109375" customWidth="1"/>
    <col min="7685" max="7685" width="17.7109375" customWidth="1"/>
    <col min="7688" max="7688" width="10.85546875" customWidth="1"/>
    <col min="7689" max="7689" width="10.140625" customWidth="1"/>
    <col min="7690" max="7690" width="11" customWidth="1"/>
    <col min="7691" max="7691" width="12" customWidth="1"/>
    <col min="7692" max="7692" width="13" customWidth="1"/>
    <col min="7693" max="7693" width="13.7109375" customWidth="1"/>
    <col min="7937" max="7937" width="3" customWidth="1"/>
    <col min="7938" max="7938" width="6.140625" customWidth="1"/>
    <col min="7939" max="7939" width="21.85546875" customWidth="1"/>
    <col min="7940" max="7940" width="20.7109375" customWidth="1"/>
    <col min="7941" max="7941" width="17.7109375" customWidth="1"/>
    <col min="7944" max="7944" width="10.85546875" customWidth="1"/>
    <col min="7945" max="7945" width="10.140625" customWidth="1"/>
    <col min="7946" max="7946" width="11" customWidth="1"/>
    <col min="7947" max="7947" width="12" customWidth="1"/>
    <col min="7948" max="7948" width="13" customWidth="1"/>
    <col min="7949" max="7949" width="13.7109375" customWidth="1"/>
    <col min="8193" max="8193" width="3" customWidth="1"/>
    <col min="8194" max="8194" width="6.140625" customWidth="1"/>
    <col min="8195" max="8195" width="21.85546875" customWidth="1"/>
    <col min="8196" max="8196" width="20.7109375" customWidth="1"/>
    <col min="8197" max="8197" width="17.7109375" customWidth="1"/>
    <col min="8200" max="8200" width="10.85546875" customWidth="1"/>
    <col min="8201" max="8201" width="10.140625" customWidth="1"/>
    <col min="8202" max="8202" width="11" customWidth="1"/>
    <col min="8203" max="8203" width="12" customWidth="1"/>
    <col min="8204" max="8204" width="13" customWidth="1"/>
    <col min="8205" max="8205" width="13.7109375" customWidth="1"/>
    <col min="8449" max="8449" width="3" customWidth="1"/>
    <col min="8450" max="8450" width="6.140625" customWidth="1"/>
    <col min="8451" max="8451" width="21.85546875" customWidth="1"/>
    <col min="8452" max="8452" width="20.7109375" customWidth="1"/>
    <col min="8453" max="8453" width="17.7109375" customWidth="1"/>
    <col min="8456" max="8456" width="10.85546875" customWidth="1"/>
    <col min="8457" max="8457" width="10.140625" customWidth="1"/>
    <col min="8458" max="8458" width="11" customWidth="1"/>
    <col min="8459" max="8459" width="12" customWidth="1"/>
    <col min="8460" max="8460" width="13" customWidth="1"/>
    <col min="8461" max="8461" width="13.7109375" customWidth="1"/>
    <col min="8705" max="8705" width="3" customWidth="1"/>
    <col min="8706" max="8706" width="6.140625" customWidth="1"/>
    <col min="8707" max="8707" width="21.85546875" customWidth="1"/>
    <col min="8708" max="8708" width="20.7109375" customWidth="1"/>
    <col min="8709" max="8709" width="17.7109375" customWidth="1"/>
    <col min="8712" max="8712" width="10.85546875" customWidth="1"/>
    <col min="8713" max="8713" width="10.140625" customWidth="1"/>
    <col min="8714" max="8714" width="11" customWidth="1"/>
    <col min="8715" max="8715" width="12" customWidth="1"/>
    <col min="8716" max="8716" width="13" customWidth="1"/>
    <col min="8717" max="8717" width="13.7109375" customWidth="1"/>
    <col min="8961" max="8961" width="3" customWidth="1"/>
    <col min="8962" max="8962" width="6.140625" customWidth="1"/>
    <col min="8963" max="8963" width="21.85546875" customWidth="1"/>
    <col min="8964" max="8964" width="20.7109375" customWidth="1"/>
    <col min="8965" max="8965" width="17.7109375" customWidth="1"/>
    <col min="8968" max="8968" width="10.85546875" customWidth="1"/>
    <col min="8969" max="8969" width="10.140625" customWidth="1"/>
    <col min="8970" max="8970" width="11" customWidth="1"/>
    <col min="8971" max="8971" width="12" customWidth="1"/>
    <col min="8972" max="8972" width="13" customWidth="1"/>
    <col min="8973" max="8973" width="13.7109375" customWidth="1"/>
    <col min="9217" max="9217" width="3" customWidth="1"/>
    <col min="9218" max="9218" width="6.140625" customWidth="1"/>
    <col min="9219" max="9219" width="21.85546875" customWidth="1"/>
    <col min="9220" max="9220" width="20.7109375" customWidth="1"/>
    <col min="9221" max="9221" width="17.7109375" customWidth="1"/>
    <col min="9224" max="9224" width="10.85546875" customWidth="1"/>
    <col min="9225" max="9225" width="10.140625" customWidth="1"/>
    <col min="9226" max="9226" width="11" customWidth="1"/>
    <col min="9227" max="9227" width="12" customWidth="1"/>
    <col min="9228" max="9228" width="13" customWidth="1"/>
    <col min="9229" max="9229" width="13.7109375" customWidth="1"/>
    <col min="9473" max="9473" width="3" customWidth="1"/>
    <col min="9474" max="9474" width="6.140625" customWidth="1"/>
    <col min="9475" max="9475" width="21.85546875" customWidth="1"/>
    <col min="9476" max="9476" width="20.7109375" customWidth="1"/>
    <col min="9477" max="9477" width="17.7109375" customWidth="1"/>
    <col min="9480" max="9480" width="10.85546875" customWidth="1"/>
    <col min="9481" max="9481" width="10.140625" customWidth="1"/>
    <col min="9482" max="9482" width="11" customWidth="1"/>
    <col min="9483" max="9483" width="12" customWidth="1"/>
    <col min="9484" max="9484" width="13" customWidth="1"/>
    <col min="9485" max="9485" width="13.7109375" customWidth="1"/>
    <col min="9729" max="9729" width="3" customWidth="1"/>
    <col min="9730" max="9730" width="6.140625" customWidth="1"/>
    <col min="9731" max="9731" width="21.85546875" customWidth="1"/>
    <col min="9732" max="9732" width="20.7109375" customWidth="1"/>
    <col min="9733" max="9733" width="17.7109375" customWidth="1"/>
    <col min="9736" max="9736" width="10.85546875" customWidth="1"/>
    <col min="9737" max="9737" width="10.140625" customWidth="1"/>
    <col min="9738" max="9738" width="11" customWidth="1"/>
    <col min="9739" max="9739" width="12" customWidth="1"/>
    <col min="9740" max="9740" width="13" customWidth="1"/>
    <col min="9741" max="9741" width="13.7109375" customWidth="1"/>
    <col min="9985" max="9985" width="3" customWidth="1"/>
    <col min="9986" max="9986" width="6.140625" customWidth="1"/>
    <col min="9987" max="9987" width="21.85546875" customWidth="1"/>
    <col min="9988" max="9988" width="20.7109375" customWidth="1"/>
    <col min="9989" max="9989" width="17.7109375" customWidth="1"/>
    <col min="9992" max="9992" width="10.85546875" customWidth="1"/>
    <col min="9993" max="9993" width="10.140625" customWidth="1"/>
    <col min="9994" max="9994" width="11" customWidth="1"/>
    <col min="9995" max="9995" width="12" customWidth="1"/>
    <col min="9996" max="9996" width="13" customWidth="1"/>
    <col min="9997" max="9997" width="13.7109375" customWidth="1"/>
    <col min="10241" max="10241" width="3" customWidth="1"/>
    <col min="10242" max="10242" width="6.140625" customWidth="1"/>
    <col min="10243" max="10243" width="21.85546875" customWidth="1"/>
    <col min="10244" max="10244" width="20.7109375" customWidth="1"/>
    <col min="10245" max="10245" width="17.7109375" customWidth="1"/>
    <col min="10248" max="10248" width="10.85546875" customWidth="1"/>
    <col min="10249" max="10249" width="10.140625" customWidth="1"/>
    <col min="10250" max="10250" width="11" customWidth="1"/>
    <col min="10251" max="10251" width="12" customWidth="1"/>
    <col min="10252" max="10252" width="13" customWidth="1"/>
    <col min="10253" max="10253" width="13.7109375" customWidth="1"/>
    <col min="10497" max="10497" width="3" customWidth="1"/>
    <col min="10498" max="10498" width="6.140625" customWidth="1"/>
    <col min="10499" max="10499" width="21.85546875" customWidth="1"/>
    <col min="10500" max="10500" width="20.7109375" customWidth="1"/>
    <col min="10501" max="10501" width="17.7109375" customWidth="1"/>
    <col min="10504" max="10504" width="10.85546875" customWidth="1"/>
    <col min="10505" max="10505" width="10.140625" customWidth="1"/>
    <col min="10506" max="10506" width="11" customWidth="1"/>
    <col min="10507" max="10507" width="12" customWidth="1"/>
    <col min="10508" max="10508" width="13" customWidth="1"/>
    <col min="10509" max="10509" width="13.7109375" customWidth="1"/>
    <col min="10753" max="10753" width="3" customWidth="1"/>
    <col min="10754" max="10754" width="6.140625" customWidth="1"/>
    <col min="10755" max="10755" width="21.85546875" customWidth="1"/>
    <col min="10756" max="10756" width="20.7109375" customWidth="1"/>
    <col min="10757" max="10757" width="17.7109375" customWidth="1"/>
    <col min="10760" max="10760" width="10.85546875" customWidth="1"/>
    <col min="10761" max="10761" width="10.140625" customWidth="1"/>
    <col min="10762" max="10762" width="11" customWidth="1"/>
    <col min="10763" max="10763" width="12" customWidth="1"/>
    <col min="10764" max="10764" width="13" customWidth="1"/>
    <col min="10765" max="10765" width="13.7109375" customWidth="1"/>
    <col min="11009" max="11009" width="3" customWidth="1"/>
    <col min="11010" max="11010" width="6.140625" customWidth="1"/>
    <col min="11011" max="11011" width="21.85546875" customWidth="1"/>
    <col min="11012" max="11012" width="20.7109375" customWidth="1"/>
    <col min="11013" max="11013" width="17.7109375" customWidth="1"/>
    <col min="11016" max="11016" width="10.85546875" customWidth="1"/>
    <col min="11017" max="11017" width="10.140625" customWidth="1"/>
    <col min="11018" max="11018" width="11" customWidth="1"/>
    <col min="11019" max="11019" width="12" customWidth="1"/>
    <col min="11020" max="11020" width="13" customWidth="1"/>
    <col min="11021" max="11021" width="13.7109375" customWidth="1"/>
    <col min="11265" max="11265" width="3" customWidth="1"/>
    <col min="11266" max="11266" width="6.140625" customWidth="1"/>
    <col min="11267" max="11267" width="21.85546875" customWidth="1"/>
    <col min="11268" max="11268" width="20.7109375" customWidth="1"/>
    <col min="11269" max="11269" width="17.7109375" customWidth="1"/>
    <col min="11272" max="11272" width="10.85546875" customWidth="1"/>
    <col min="11273" max="11273" width="10.140625" customWidth="1"/>
    <col min="11274" max="11274" width="11" customWidth="1"/>
    <col min="11275" max="11275" width="12" customWidth="1"/>
    <col min="11276" max="11276" width="13" customWidth="1"/>
    <col min="11277" max="11277" width="13.7109375" customWidth="1"/>
    <col min="11521" max="11521" width="3" customWidth="1"/>
    <col min="11522" max="11522" width="6.140625" customWidth="1"/>
    <col min="11523" max="11523" width="21.85546875" customWidth="1"/>
    <col min="11524" max="11524" width="20.7109375" customWidth="1"/>
    <col min="11525" max="11525" width="17.7109375" customWidth="1"/>
    <col min="11528" max="11528" width="10.85546875" customWidth="1"/>
    <col min="11529" max="11529" width="10.140625" customWidth="1"/>
    <col min="11530" max="11530" width="11" customWidth="1"/>
    <col min="11531" max="11531" width="12" customWidth="1"/>
    <col min="11532" max="11532" width="13" customWidth="1"/>
    <col min="11533" max="11533" width="13.7109375" customWidth="1"/>
    <col min="11777" max="11777" width="3" customWidth="1"/>
    <col min="11778" max="11778" width="6.140625" customWidth="1"/>
    <col min="11779" max="11779" width="21.85546875" customWidth="1"/>
    <col min="11780" max="11780" width="20.7109375" customWidth="1"/>
    <col min="11781" max="11781" width="17.7109375" customWidth="1"/>
    <col min="11784" max="11784" width="10.85546875" customWidth="1"/>
    <col min="11785" max="11785" width="10.140625" customWidth="1"/>
    <col min="11786" max="11786" width="11" customWidth="1"/>
    <col min="11787" max="11787" width="12" customWidth="1"/>
    <col min="11788" max="11788" width="13" customWidth="1"/>
    <col min="11789" max="11789" width="13.7109375" customWidth="1"/>
    <col min="12033" max="12033" width="3" customWidth="1"/>
    <col min="12034" max="12034" width="6.140625" customWidth="1"/>
    <col min="12035" max="12035" width="21.85546875" customWidth="1"/>
    <col min="12036" max="12036" width="20.7109375" customWidth="1"/>
    <col min="12037" max="12037" width="17.7109375" customWidth="1"/>
    <col min="12040" max="12040" width="10.85546875" customWidth="1"/>
    <col min="12041" max="12041" width="10.140625" customWidth="1"/>
    <col min="12042" max="12042" width="11" customWidth="1"/>
    <col min="12043" max="12043" width="12" customWidth="1"/>
    <col min="12044" max="12044" width="13" customWidth="1"/>
    <col min="12045" max="12045" width="13.7109375" customWidth="1"/>
    <col min="12289" max="12289" width="3" customWidth="1"/>
    <col min="12290" max="12290" width="6.140625" customWidth="1"/>
    <col min="12291" max="12291" width="21.85546875" customWidth="1"/>
    <col min="12292" max="12292" width="20.7109375" customWidth="1"/>
    <col min="12293" max="12293" width="17.7109375" customWidth="1"/>
    <col min="12296" max="12296" width="10.85546875" customWidth="1"/>
    <col min="12297" max="12297" width="10.140625" customWidth="1"/>
    <col min="12298" max="12298" width="11" customWidth="1"/>
    <col min="12299" max="12299" width="12" customWidth="1"/>
    <col min="12300" max="12300" width="13" customWidth="1"/>
    <col min="12301" max="12301" width="13.7109375" customWidth="1"/>
    <col min="12545" max="12545" width="3" customWidth="1"/>
    <col min="12546" max="12546" width="6.140625" customWidth="1"/>
    <col min="12547" max="12547" width="21.85546875" customWidth="1"/>
    <col min="12548" max="12548" width="20.7109375" customWidth="1"/>
    <col min="12549" max="12549" width="17.7109375" customWidth="1"/>
    <col min="12552" max="12552" width="10.85546875" customWidth="1"/>
    <col min="12553" max="12553" width="10.140625" customWidth="1"/>
    <col min="12554" max="12554" width="11" customWidth="1"/>
    <col min="12555" max="12555" width="12" customWidth="1"/>
    <col min="12556" max="12556" width="13" customWidth="1"/>
    <col min="12557" max="12557" width="13.7109375" customWidth="1"/>
    <col min="12801" max="12801" width="3" customWidth="1"/>
    <col min="12802" max="12802" width="6.140625" customWidth="1"/>
    <col min="12803" max="12803" width="21.85546875" customWidth="1"/>
    <col min="12804" max="12804" width="20.7109375" customWidth="1"/>
    <col min="12805" max="12805" width="17.7109375" customWidth="1"/>
    <col min="12808" max="12808" width="10.85546875" customWidth="1"/>
    <col min="12809" max="12809" width="10.140625" customWidth="1"/>
    <col min="12810" max="12810" width="11" customWidth="1"/>
    <col min="12811" max="12811" width="12" customWidth="1"/>
    <col min="12812" max="12812" width="13" customWidth="1"/>
    <col min="12813" max="12813" width="13.7109375" customWidth="1"/>
    <col min="13057" max="13057" width="3" customWidth="1"/>
    <col min="13058" max="13058" width="6.140625" customWidth="1"/>
    <col min="13059" max="13059" width="21.85546875" customWidth="1"/>
    <col min="13060" max="13060" width="20.7109375" customWidth="1"/>
    <col min="13061" max="13061" width="17.7109375" customWidth="1"/>
    <col min="13064" max="13064" width="10.85546875" customWidth="1"/>
    <col min="13065" max="13065" width="10.140625" customWidth="1"/>
    <col min="13066" max="13066" width="11" customWidth="1"/>
    <col min="13067" max="13067" width="12" customWidth="1"/>
    <col min="13068" max="13068" width="13" customWidth="1"/>
    <col min="13069" max="13069" width="13.7109375" customWidth="1"/>
    <col min="13313" max="13313" width="3" customWidth="1"/>
    <col min="13314" max="13314" width="6.140625" customWidth="1"/>
    <col min="13315" max="13315" width="21.85546875" customWidth="1"/>
    <col min="13316" max="13316" width="20.7109375" customWidth="1"/>
    <col min="13317" max="13317" width="17.7109375" customWidth="1"/>
    <col min="13320" max="13320" width="10.85546875" customWidth="1"/>
    <col min="13321" max="13321" width="10.140625" customWidth="1"/>
    <col min="13322" max="13322" width="11" customWidth="1"/>
    <col min="13323" max="13323" width="12" customWidth="1"/>
    <col min="13324" max="13324" width="13" customWidth="1"/>
    <col min="13325" max="13325" width="13.7109375" customWidth="1"/>
    <col min="13569" max="13569" width="3" customWidth="1"/>
    <col min="13570" max="13570" width="6.140625" customWidth="1"/>
    <col min="13571" max="13571" width="21.85546875" customWidth="1"/>
    <col min="13572" max="13572" width="20.7109375" customWidth="1"/>
    <col min="13573" max="13573" width="17.7109375" customWidth="1"/>
    <col min="13576" max="13576" width="10.85546875" customWidth="1"/>
    <col min="13577" max="13577" width="10.140625" customWidth="1"/>
    <col min="13578" max="13578" width="11" customWidth="1"/>
    <col min="13579" max="13579" width="12" customWidth="1"/>
    <col min="13580" max="13580" width="13" customWidth="1"/>
    <col min="13581" max="13581" width="13.7109375" customWidth="1"/>
    <col min="13825" max="13825" width="3" customWidth="1"/>
    <col min="13826" max="13826" width="6.140625" customWidth="1"/>
    <col min="13827" max="13827" width="21.85546875" customWidth="1"/>
    <col min="13828" max="13828" width="20.7109375" customWidth="1"/>
    <col min="13829" max="13829" width="17.7109375" customWidth="1"/>
    <col min="13832" max="13832" width="10.85546875" customWidth="1"/>
    <col min="13833" max="13833" width="10.140625" customWidth="1"/>
    <col min="13834" max="13834" width="11" customWidth="1"/>
    <col min="13835" max="13835" width="12" customWidth="1"/>
    <col min="13836" max="13836" width="13" customWidth="1"/>
    <col min="13837" max="13837" width="13.7109375" customWidth="1"/>
    <col min="14081" max="14081" width="3" customWidth="1"/>
    <col min="14082" max="14082" width="6.140625" customWidth="1"/>
    <col min="14083" max="14083" width="21.85546875" customWidth="1"/>
    <col min="14084" max="14084" width="20.7109375" customWidth="1"/>
    <col min="14085" max="14085" width="17.7109375" customWidth="1"/>
    <col min="14088" max="14088" width="10.85546875" customWidth="1"/>
    <col min="14089" max="14089" width="10.140625" customWidth="1"/>
    <col min="14090" max="14090" width="11" customWidth="1"/>
    <col min="14091" max="14091" width="12" customWidth="1"/>
    <col min="14092" max="14092" width="13" customWidth="1"/>
    <col min="14093" max="14093" width="13.7109375" customWidth="1"/>
    <col min="14337" max="14337" width="3" customWidth="1"/>
    <col min="14338" max="14338" width="6.140625" customWidth="1"/>
    <col min="14339" max="14339" width="21.85546875" customWidth="1"/>
    <col min="14340" max="14340" width="20.7109375" customWidth="1"/>
    <col min="14341" max="14341" width="17.7109375" customWidth="1"/>
    <col min="14344" max="14344" width="10.85546875" customWidth="1"/>
    <col min="14345" max="14345" width="10.140625" customWidth="1"/>
    <col min="14346" max="14346" width="11" customWidth="1"/>
    <col min="14347" max="14347" width="12" customWidth="1"/>
    <col min="14348" max="14348" width="13" customWidth="1"/>
    <col min="14349" max="14349" width="13.7109375" customWidth="1"/>
    <col min="14593" max="14593" width="3" customWidth="1"/>
    <col min="14594" max="14594" width="6.140625" customWidth="1"/>
    <col min="14595" max="14595" width="21.85546875" customWidth="1"/>
    <col min="14596" max="14596" width="20.7109375" customWidth="1"/>
    <col min="14597" max="14597" width="17.7109375" customWidth="1"/>
    <col min="14600" max="14600" width="10.85546875" customWidth="1"/>
    <col min="14601" max="14601" width="10.140625" customWidth="1"/>
    <col min="14602" max="14602" width="11" customWidth="1"/>
    <col min="14603" max="14603" width="12" customWidth="1"/>
    <col min="14604" max="14604" width="13" customWidth="1"/>
    <col min="14605" max="14605" width="13.7109375" customWidth="1"/>
    <col min="14849" max="14849" width="3" customWidth="1"/>
    <col min="14850" max="14850" width="6.140625" customWidth="1"/>
    <col min="14851" max="14851" width="21.85546875" customWidth="1"/>
    <col min="14852" max="14852" width="20.7109375" customWidth="1"/>
    <col min="14853" max="14853" width="17.7109375" customWidth="1"/>
    <col min="14856" max="14856" width="10.85546875" customWidth="1"/>
    <col min="14857" max="14857" width="10.140625" customWidth="1"/>
    <col min="14858" max="14858" width="11" customWidth="1"/>
    <col min="14859" max="14859" width="12" customWidth="1"/>
    <col min="14860" max="14860" width="13" customWidth="1"/>
    <col min="14861" max="14861" width="13.7109375" customWidth="1"/>
    <col min="15105" max="15105" width="3" customWidth="1"/>
    <col min="15106" max="15106" width="6.140625" customWidth="1"/>
    <col min="15107" max="15107" width="21.85546875" customWidth="1"/>
    <col min="15108" max="15108" width="20.7109375" customWidth="1"/>
    <col min="15109" max="15109" width="17.7109375" customWidth="1"/>
    <col min="15112" max="15112" width="10.85546875" customWidth="1"/>
    <col min="15113" max="15113" width="10.140625" customWidth="1"/>
    <col min="15114" max="15114" width="11" customWidth="1"/>
    <col min="15115" max="15115" width="12" customWidth="1"/>
    <col min="15116" max="15116" width="13" customWidth="1"/>
    <col min="15117" max="15117" width="13.7109375" customWidth="1"/>
    <col min="15361" max="15361" width="3" customWidth="1"/>
    <col min="15362" max="15362" width="6.140625" customWidth="1"/>
    <col min="15363" max="15363" width="21.85546875" customWidth="1"/>
    <col min="15364" max="15364" width="20.7109375" customWidth="1"/>
    <col min="15365" max="15365" width="17.7109375" customWidth="1"/>
    <col min="15368" max="15368" width="10.85546875" customWidth="1"/>
    <col min="15369" max="15369" width="10.140625" customWidth="1"/>
    <col min="15370" max="15370" width="11" customWidth="1"/>
    <col min="15371" max="15371" width="12" customWidth="1"/>
    <col min="15372" max="15372" width="13" customWidth="1"/>
    <col min="15373" max="15373" width="13.7109375" customWidth="1"/>
    <col min="15617" max="15617" width="3" customWidth="1"/>
    <col min="15618" max="15618" width="6.140625" customWidth="1"/>
    <col min="15619" max="15619" width="21.85546875" customWidth="1"/>
    <col min="15620" max="15620" width="20.7109375" customWidth="1"/>
    <col min="15621" max="15621" width="17.7109375" customWidth="1"/>
    <col min="15624" max="15624" width="10.85546875" customWidth="1"/>
    <col min="15625" max="15625" width="10.140625" customWidth="1"/>
    <col min="15626" max="15626" width="11" customWidth="1"/>
    <col min="15627" max="15627" width="12" customWidth="1"/>
    <col min="15628" max="15628" width="13" customWidth="1"/>
    <col min="15629" max="15629" width="13.7109375" customWidth="1"/>
    <col min="15873" max="15873" width="3" customWidth="1"/>
    <col min="15874" max="15874" width="6.140625" customWidth="1"/>
    <col min="15875" max="15875" width="21.85546875" customWidth="1"/>
    <col min="15876" max="15876" width="20.7109375" customWidth="1"/>
    <col min="15877" max="15877" width="17.7109375" customWidth="1"/>
    <col min="15880" max="15880" width="10.85546875" customWidth="1"/>
    <col min="15881" max="15881" width="10.140625" customWidth="1"/>
    <col min="15882" max="15882" width="11" customWidth="1"/>
    <col min="15883" max="15883" width="12" customWidth="1"/>
    <col min="15884" max="15884" width="13" customWidth="1"/>
    <col min="15885" max="15885" width="13.7109375" customWidth="1"/>
    <col min="16129" max="16129" width="3" customWidth="1"/>
    <col min="16130" max="16130" width="6.140625" customWidth="1"/>
    <col min="16131" max="16131" width="21.85546875" customWidth="1"/>
    <col min="16132" max="16132" width="20.7109375" customWidth="1"/>
    <col min="16133" max="16133" width="17.7109375" customWidth="1"/>
    <col min="16136" max="16136" width="10.85546875" customWidth="1"/>
    <col min="16137" max="16137" width="10.140625" customWidth="1"/>
    <col min="16138" max="16138" width="11" customWidth="1"/>
    <col min="16139" max="16139" width="12" customWidth="1"/>
    <col min="16140" max="16140" width="13" customWidth="1"/>
    <col min="16141" max="16141" width="13.7109375" customWidth="1"/>
  </cols>
  <sheetData>
    <row r="1" spans="2:13" x14ac:dyDescent="0.25">
      <c r="L1" s="713"/>
      <c r="M1" s="714" t="s">
        <v>882</v>
      </c>
    </row>
    <row r="2" spans="2:13" ht="49.5" customHeight="1" x14ac:dyDescent="0.25">
      <c r="B2" s="689" t="s">
        <v>626</v>
      </c>
      <c r="C2" s="689"/>
      <c r="D2" s="689"/>
      <c r="E2" s="689"/>
      <c r="F2" s="689"/>
      <c r="G2" s="689"/>
      <c r="H2" s="689"/>
      <c r="I2" s="689"/>
      <c r="J2" s="689"/>
      <c r="K2" s="689"/>
      <c r="L2" s="689"/>
    </row>
    <row r="3" spans="2:13" x14ac:dyDescent="0.25">
      <c r="M3" s="70" t="s">
        <v>627</v>
      </c>
    </row>
    <row r="4" spans="2:13" x14ac:dyDescent="0.25">
      <c r="B4" s="690" t="s">
        <v>628</v>
      </c>
      <c r="C4" s="692" t="s">
        <v>629</v>
      </c>
      <c r="D4" s="694" t="s">
        <v>630</v>
      </c>
      <c r="E4" s="692" t="s">
        <v>631</v>
      </c>
      <c r="F4" s="694" t="s">
        <v>632</v>
      </c>
      <c r="G4" s="692" t="s">
        <v>633</v>
      </c>
      <c r="H4" s="696" t="s">
        <v>634</v>
      </c>
      <c r="I4" s="694" t="s">
        <v>635</v>
      </c>
      <c r="J4" s="699" t="s">
        <v>636</v>
      </c>
      <c r="K4" s="700"/>
      <c r="L4" s="700"/>
      <c r="M4" s="701"/>
    </row>
    <row r="5" spans="2:13" ht="51" x14ac:dyDescent="0.25">
      <c r="B5" s="691"/>
      <c r="C5" s="693"/>
      <c r="D5" s="695"/>
      <c r="E5" s="693"/>
      <c r="F5" s="695"/>
      <c r="G5" s="693"/>
      <c r="H5" s="697"/>
      <c r="I5" s="698"/>
      <c r="J5" s="233" t="s">
        <v>153</v>
      </c>
      <c r="K5" s="234" t="s">
        <v>637</v>
      </c>
      <c r="L5" s="234" t="s">
        <v>638</v>
      </c>
      <c r="M5" s="235" t="s">
        <v>639</v>
      </c>
    </row>
    <row r="6" spans="2:13" x14ac:dyDescent="0.25">
      <c r="B6" s="236">
        <v>1</v>
      </c>
      <c r="C6" s="297">
        <v>2</v>
      </c>
      <c r="D6" s="100">
        <v>3</v>
      </c>
      <c r="E6" s="297">
        <v>4</v>
      </c>
      <c r="F6" s="100">
        <v>5</v>
      </c>
      <c r="G6" s="297">
        <v>6</v>
      </c>
      <c r="H6" s="236">
        <v>7</v>
      </c>
      <c r="I6" s="236">
        <v>8</v>
      </c>
      <c r="J6" s="237">
        <v>9</v>
      </c>
      <c r="K6" s="236">
        <v>10</v>
      </c>
      <c r="L6" s="237">
        <v>11</v>
      </c>
      <c r="M6" s="236">
        <v>12</v>
      </c>
    </row>
    <row r="7" spans="2:13" ht="26.25" x14ac:dyDescent="0.25">
      <c r="B7" s="681"/>
      <c r="C7" s="517" t="s">
        <v>640</v>
      </c>
      <c r="D7" s="684" t="s">
        <v>162</v>
      </c>
      <c r="E7" s="686" t="s">
        <v>162</v>
      </c>
      <c r="F7" s="684" t="s">
        <v>162</v>
      </c>
      <c r="G7" s="686" t="s">
        <v>162</v>
      </c>
      <c r="H7" s="238" t="s">
        <v>620</v>
      </c>
      <c r="I7" s="239">
        <f t="shared" ref="I7:M10" si="0">SUM(I11+I27+I47+I107+I151+I299+I375+I491+I515+I547+I571+I603+I639+I671+I819+I843+I891+I931+I947)</f>
        <v>4717583.1899999995</v>
      </c>
      <c r="J7" s="239">
        <f t="shared" si="0"/>
        <v>223818.6</v>
      </c>
      <c r="K7" s="239">
        <f t="shared" si="0"/>
        <v>1523975.79</v>
      </c>
      <c r="L7" s="239">
        <f t="shared" si="0"/>
        <v>58517.3</v>
      </c>
      <c r="M7" s="239">
        <f t="shared" si="0"/>
        <v>2911271.5</v>
      </c>
    </row>
    <row r="8" spans="2:13" x14ac:dyDescent="0.25">
      <c r="B8" s="682"/>
      <c r="C8" s="518"/>
      <c r="D8" s="685"/>
      <c r="E8" s="687"/>
      <c r="F8" s="685"/>
      <c r="G8" s="687"/>
      <c r="H8" s="240" t="s">
        <v>621</v>
      </c>
      <c r="I8" s="239">
        <f t="shared" si="0"/>
        <v>1172243.69</v>
      </c>
      <c r="J8" s="239">
        <f t="shared" si="0"/>
        <v>8664.1</v>
      </c>
      <c r="K8" s="239">
        <f t="shared" si="0"/>
        <v>128321.79000000001</v>
      </c>
      <c r="L8" s="239">
        <f t="shared" si="0"/>
        <v>802.3</v>
      </c>
      <c r="M8" s="239">
        <f t="shared" si="0"/>
        <v>1034455.5</v>
      </c>
    </row>
    <row r="9" spans="2:13" x14ac:dyDescent="0.25">
      <c r="B9" s="682"/>
      <c r="C9" s="518"/>
      <c r="D9" s="685"/>
      <c r="E9" s="687"/>
      <c r="F9" s="685"/>
      <c r="G9" s="687"/>
      <c r="H9" s="241" t="s">
        <v>622</v>
      </c>
      <c r="I9" s="239">
        <f t="shared" si="0"/>
        <v>2862615.0999999996</v>
      </c>
      <c r="J9" s="239">
        <f t="shared" si="0"/>
        <v>91746.8</v>
      </c>
      <c r="K9" s="239">
        <f t="shared" si="0"/>
        <v>1243660.6000000001</v>
      </c>
      <c r="L9" s="239">
        <f t="shared" si="0"/>
        <v>48560.7</v>
      </c>
      <c r="M9" s="239">
        <f t="shared" si="0"/>
        <v>1478647</v>
      </c>
    </row>
    <row r="10" spans="2:13" x14ac:dyDescent="0.25">
      <c r="B10" s="683"/>
      <c r="C10" s="519"/>
      <c r="D10" s="685"/>
      <c r="E10" s="688"/>
      <c r="F10" s="685"/>
      <c r="G10" s="688"/>
      <c r="H10" s="241" t="s">
        <v>623</v>
      </c>
      <c r="I10" s="239">
        <f t="shared" si="0"/>
        <v>682724.4</v>
      </c>
      <c r="J10" s="239">
        <f t="shared" si="0"/>
        <v>123407.7</v>
      </c>
      <c r="K10" s="239">
        <f t="shared" si="0"/>
        <v>151993.4</v>
      </c>
      <c r="L10" s="239">
        <f t="shared" si="0"/>
        <v>9154.2999999999993</v>
      </c>
      <c r="M10" s="239">
        <f t="shared" si="0"/>
        <v>398169</v>
      </c>
    </row>
    <row r="11" spans="2:13" ht="26.25" x14ac:dyDescent="0.25">
      <c r="B11" s="494">
        <v>1</v>
      </c>
      <c r="C11" s="668" t="s">
        <v>157</v>
      </c>
      <c r="D11" s="602" t="s">
        <v>641</v>
      </c>
      <c r="E11" s="501" t="s">
        <v>642</v>
      </c>
      <c r="F11" s="501">
        <v>2014</v>
      </c>
      <c r="G11" s="501">
        <v>2018</v>
      </c>
      <c r="H11" s="242" t="s">
        <v>620</v>
      </c>
      <c r="I11" s="243">
        <f>I12+I13+I14</f>
        <v>2460075</v>
      </c>
      <c r="J11" s="243">
        <f>J12+J13+J14</f>
        <v>0</v>
      </c>
      <c r="K11" s="243">
        <f>K12+K13+K14</f>
        <v>0</v>
      </c>
      <c r="L11" s="243">
        <f>L12+L13+L14</f>
        <v>0</v>
      </c>
      <c r="M11" s="243">
        <f>M12+M13+M14</f>
        <v>2460075</v>
      </c>
    </row>
    <row r="12" spans="2:13" x14ac:dyDescent="0.25">
      <c r="B12" s="495"/>
      <c r="C12" s="668"/>
      <c r="D12" s="603"/>
      <c r="E12" s="501"/>
      <c r="F12" s="501"/>
      <c r="G12" s="501"/>
      <c r="H12" s="242" t="s">
        <v>621</v>
      </c>
      <c r="I12" s="243">
        <f>SUM(I16+I24)</f>
        <v>973200</v>
      </c>
      <c r="J12" s="243">
        <f>SUM(J16+J24)</f>
        <v>0</v>
      </c>
      <c r="K12" s="243">
        <f>SUM(K16+K24)</f>
        <v>0</v>
      </c>
      <c r="L12" s="243">
        <f>SUM(L16+L24)</f>
        <v>0</v>
      </c>
      <c r="M12" s="243">
        <f>SUM(M16+M24)</f>
        <v>973200</v>
      </c>
    </row>
    <row r="13" spans="2:13" ht="15" customHeight="1" x14ac:dyDescent="0.25">
      <c r="B13" s="495"/>
      <c r="C13" s="668"/>
      <c r="D13" s="603"/>
      <c r="E13" s="501"/>
      <c r="F13" s="501"/>
      <c r="G13" s="501"/>
      <c r="H13" s="242" t="s">
        <v>622</v>
      </c>
      <c r="I13" s="243">
        <f t="shared" ref="I13:M14" si="1">SUM(I17+I25+I21)</f>
        <v>1303672</v>
      </c>
      <c r="J13" s="243">
        <f t="shared" si="1"/>
        <v>0</v>
      </c>
      <c r="K13" s="243">
        <f t="shared" si="1"/>
        <v>0</v>
      </c>
      <c r="L13" s="243">
        <f t="shared" si="1"/>
        <v>0</v>
      </c>
      <c r="M13" s="243">
        <f t="shared" si="1"/>
        <v>1303672</v>
      </c>
    </row>
    <row r="14" spans="2:13" ht="21" customHeight="1" x14ac:dyDescent="0.25">
      <c r="B14" s="495"/>
      <c r="C14" s="602"/>
      <c r="D14" s="603"/>
      <c r="E14" s="494"/>
      <c r="F14" s="494"/>
      <c r="G14" s="494"/>
      <c r="H14" s="242" t="s">
        <v>623</v>
      </c>
      <c r="I14" s="243">
        <f t="shared" si="1"/>
        <v>183203</v>
      </c>
      <c r="J14" s="243">
        <f t="shared" si="1"/>
        <v>0</v>
      </c>
      <c r="K14" s="243">
        <f t="shared" si="1"/>
        <v>0</v>
      </c>
      <c r="L14" s="243">
        <f t="shared" si="1"/>
        <v>0</v>
      </c>
      <c r="M14" s="243">
        <f t="shared" si="1"/>
        <v>183203</v>
      </c>
    </row>
    <row r="15" spans="2:13" ht="29.25" customHeight="1" x14ac:dyDescent="0.25">
      <c r="B15" s="642">
        <v>1.1000000000000001</v>
      </c>
      <c r="C15" s="678" t="s">
        <v>643</v>
      </c>
      <c r="D15" s="642" t="s">
        <v>162</v>
      </c>
      <c r="E15" s="642" t="s">
        <v>162</v>
      </c>
      <c r="F15" s="642">
        <v>2014</v>
      </c>
      <c r="G15" s="642">
        <v>2016</v>
      </c>
      <c r="H15" s="244" t="s">
        <v>620</v>
      </c>
      <c r="I15" s="245">
        <f>I16+I17+I18</f>
        <v>1120942</v>
      </c>
      <c r="J15" s="245">
        <f>J16+J17+J18</f>
        <v>0</v>
      </c>
      <c r="K15" s="245">
        <f>K16+K17+K18</f>
        <v>0</v>
      </c>
      <c r="L15" s="245">
        <f>L16+L17+L18</f>
        <v>0</v>
      </c>
      <c r="M15" s="245">
        <f>M16+M17+M18</f>
        <v>1120942</v>
      </c>
    </row>
    <row r="16" spans="2:13" ht="15" customHeight="1" x14ac:dyDescent="0.25">
      <c r="B16" s="642"/>
      <c r="C16" s="679"/>
      <c r="D16" s="642"/>
      <c r="E16" s="642"/>
      <c r="F16" s="642"/>
      <c r="G16" s="642"/>
      <c r="H16" s="246" t="s">
        <v>621</v>
      </c>
      <c r="I16" s="247">
        <f>J16+K16+L16+M16</f>
        <v>973200</v>
      </c>
      <c r="J16" s="247"/>
      <c r="K16" s="247"/>
      <c r="L16" s="247"/>
      <c r="M16" s="247">
        <v>973200</v>
      </c>
    </row>
    <row r="17" spans="2:13" x14ac:dyDescent="0.25">
      <c r="B17" s="642"/>
      <c r="C17" s="679"/>
      <c r="D17" s="642"/>
      <c r="E17" s="642"/>
      <c r="F17" s="642"/>
      <c r="G17" s="642"/>
      <c r="H17" s="246" t="s">
        <v>622</v>
      </c>
      <c r="I17" s="247">
        <f>J17+K17+L17+M17</f>
        <v>139242</v>
      </c>
      <c r="J17" s="247"/>
      <c r="K17" s="247"/>
      <c r="L17" s="247"/>
      <c r="M17" s="247">
        <v>139242</v>
      </c>
    </row>
    <row r="18" spans="2:13" x14ac:dyDescent="0.25">
      <c r="B18" s="642"/>
      <c r="C18" s="680"/>
      <c r="D18" s="642"/>
      <c r="E18" s="642"/>
      <c r="F18" s="642"/>
      <c r="G18" s="642"/>
      <c r="H18" s="246" t="s">
        <v>623</v>
      </c>
      <c r="I18" s="247">
        <f>J18+K18+L18+M18</f>
        <v>8500</v>
      </c>
      <c r="J18" s="247"/>
      <c r="K18" s="247"/>
      <c r="L18" s="247"/>
      <c r="M18" s="247">
        <v>8500</v>
      </c>
    </row>
    <row r="19" spans="2:13" ht="26.25" customHeight="1" x14ac:dyDescent="0.25">
      <c r="B19" s="636">
        <v>1.2</v>
      </c>
      <c r="C19" s="678" t="s">
        <v>644</v>
      </c>
      <c r="D19" s="636" t="s">
        <v>162</v>
      </c>
      <c r="E19" s="636" t="s">
        <v>162</v>
      </c>
      <c r="F19" s="636">
        <v>2015</v>
      </c>
      <c r="G19" s="636">
        <v>2016</v>
      </c>
      <c r="H19" s="244" t="s">
        <v>620</v>
      </c>
      <c r="I19" s="245">
        <f>I20+I21+I22</f>
        <v>1309333</v>
      </c>
      <c r="J19" s="245">
        <f>J20+J21+J22</f>
        <v>0</v>
      </c>
      <c r="K19" s="245">
        <f>K20+K21+K22</f>
        <v>0</v>
      </c>
      <c r="L19" s="245">
        <f>L20+L21+L22</f>
        <v>0</v>
      </c>
      <c r="M19" s="245">
        <f>M20+M21+M22</f>
        <v>1309333</v>
      </c>
    </row>
    <row r="20" spans="2:13" ht="15" customHeight="1" x14ac:dyDescent="0.25">
      <c r="B20" s="637"/>
      <c r="C20" s="679"/>
      <c r="D20" s="637"/>
      <c r="E20" s="637"/>
      <c r="F20" s="637"/>
      <c r="G20" s="637"/>
      <c r="H20" s="246" t="s">
        <v>621</v>
      </c>
      <c r="I20" s="247">
        <f>SUM(J20:M20)</f>
        <v>0</v>
      </c>
      <c r="J20" s="247"/>
      <c r="K20" s="247"/>
      <c r="L20" s="247"/>
      <c r="M20" s="247"/>
    </row>
    <row r="21" spans="2:13" ht="15" customHeight="1" x14ac:dyDescent="0.25">
      <c r="B21" s="637"/>
      <c r="C21" s="679"/>
      <c r="D21" s="637"/>
      <c r="E21" s="637"/>
      <c r="F21" s="637"/>
      <c r="G21" s="637"/>
      <c r="H21" s="246" t="s">
        <v>622</v>
      </c>
      <c r="I21" s="247">
        <f>SUM(J21:M21)</f>
        <v>1151930</v>
      </c>
      <c r="J21" s="247"/>
      <c r="K21" s="247"/>
      <c r="L21" s="247"/>
      <c r="M21" s="247">
        <v>1151930</v>
      </c>
    </row>
    <row r="22" spans="2:13" ht="26.25" customHeight="1" x14ac:dyDescent="0.25">
      <c r="B22" s="638"/>
      <c r="C22" s="680"/>
      <c r="D22" s="638"/>
      <c r="E22" s="638"/>
      <c r="F22" s="638"/>
      <c r="G22" s="638"/>
      <c r="H22" s="246" t="s">
        <v>623</v>
      </c>
      <c r="I22" s="247">
        <f>SUM(J22:M22)</f>
        <v>157403</v>
      </c>
      <c r="J22" s="247"/>
      <c r="K22" s="247"/>
      <c r="L22" s="247"/>
      <c r="M22" s="247">
        <v>157403</v>
      </c>
    </row>
    <row r="23" spans="2:13" ht="23.25" customHeight="1" x14ac:dyDescent="0.25">
      <c r="B23" s="642">
        <v>1.3</v>
      </c>
      <c r="C23" s="678" t="s">
        <v>645</v>
      </c>
      <c r="D23" s="642" t="s">
        <v>162</v>
      </c>
      <c r="E23" s="642" t="s">
        <v>162</v>
      </c>
      <c r="F23" s="642">
        <v>2015</v>
      </c>
      <c r="G23" s="642">
        <v>2016</v>
      </c>
      <c r="H23" s="244" t="s">
        <v>620</v>
      </c>
      <c r="I23" s="245">
        <f>I24+I25+I26</f>
        <v>29800</v>
      </c>
      <c r="J23" s="245">
        <f>J24+J25+J26</f>
        <v>0</v>
      </c>
      <c r="K23" s="245">
        <f>K24+K25+K26</f>
        <v>0</v>
      </c>
      <c r="L23" s="245">
        <f>L24+L25+L26</f>
        <v>0</v>
      </c>
      <c r="M23" s="245">
        <f>M24+M25+M26</f>
        <v>29800</v>
      </c>
    </row>
    <row r="24" spans="2:13" ht="23.25" customHeight="1" x14ac:dyDescent="0.25">
      <c r="B24" s="642"/>
      <c r="C24" s="679"/>
      <c r="D24" s="642"/>
      <c r="E24" s="642"/>
      <c r="F24" s="642"/>
      <c r="G24" s="642"/>
      <c r="H24" s="246" t="s">
        <v>621</v>
      </c>
      <c r="I24" s="247">
        <f>J24+K24+L24+M24</f>
        <v>0</v>
      </c>
      <c r="J24" s="247"/>
      <c r="K24" s="247"/>
      <c r="L24" s="247"/>
      <c r="M24" s="247"/>
    </row>
    <row r="25" spans="2:13" ht="21" customHeight="1" x14ac:dyDescent="0.25">
      <c r="B25" s="642"/>
      <c r="C25" s="679"/>
      <c r="D25" s="642"/>
      <c r="E25" s="642"/>
      <c r="F25" s="642"/>
      <c r="G25" s="642"/>
      <c r="H25" s="246" t="s">
        <v>622</v>
      </c>
      <c r="I25" s="247">
        <f>J25+K25+L25+M25</f>
        <v>12500</v>
      </c>
      <c r="J25" s="247"/>
      <c r="K25" s="247"/>
      <c r="L25" s="247"/>
      <c r="M25" s="247">
        <v>12500</v>
      </c>
    </row>
    <row r="26" spans="2:13" ht="45.75" customHeight="1" x14ac:dyDescent="0.25">
      <c r="B26" s="642"/>
      <c r="C26" s="680"/>
      <c r="D26" s="642"/>
      <c r="E26" s="642"/>
      <c r="F26" s="642"/>
      <c r="G26" s="642"/>
      <c r="H26" s="246" t="s">
        <v>623</v>
      </c>
      <c r="I26" s="247">
        <f>J26+K26+L26+M26</f>
        <v>17300</v>
      </c>
      <c r="J26" s="247"/>
      <c r="K26" s="247"/>
      <c r="L26" s="247"/>
      <c r="M26" s="247">
        <v>17300</v>
      </c>
    </row>
    <row r="27" spans="2:13" ht="27.75" customHeight="1" x14ac:dyDescent="0.25">
      <c r="B27" s="623">
        <v>2</v>
      </c>
      <c r="C27" s="715" t="s">
        <v>182</v>
      </c>
      <c r="D27" s="548" t="s">
        <v>646</v>
      </c>
      <c r="E27" s="715" t="s">
        <v>642</v>
      </c>
      <c r="F27" s="623">
        <v>2014</v>
      </c>
      <c r="G27" s="623">
        <v>2018</v>
      </c>
      <c r="H27" s="248" t="s">
        <v>620</v>
      </c>
      <c r="I27" s="243">
        <f>I28+I29+I30</f>
        <v>1000</v>
      </c>
      <c r="J27" s="243">
        <f>J28+J29+J30</f>
        <v>0</v>
      </c>
      <c r="K27" s="243">
        <f>K28+K29+K30</f>
        <v>1000</v>
      </c>
      <c r="L27" s="243">
        <f>L28+L29+L30</f>
        <v>0</v>
      </c>
      <c r="M27" s="243">
        <f>M28+M29+M30</f>
        <v>0</v>
      </c>
    </row>
    <row r="28" spans="2:13" ht="16.5" customHeight="1" x14ac:dyDescent="0.25">
      <c r="B28" s="623"/>
      <c r="C28" s="715"/>
      <c r="D28" s="548"/>
      <c r="E28" s="715"/>
      <c r="F28" s="623"/>
      <c r="G28" s="623"/>
      <c r="H28" s="248" t="s">
        <v>621</v>
      </c>
      <c r="I28" s="243">
        <f>J28+K28+L28+M28</f>
        <v>0</v>
      </c>
      <c r="J28" s="243">
        <f>SUM(J32+J36+J40+J44)</f>
        <v>0</v>
      </c>
      <c r="K28" s="243">
        <f>SUM(K32+K36+K40+K44)</f>
        <v>0</v>
      </c>
      <c r="L28" s="243">
        <f>SUM(L32+L36+L40+L44)</f>
        <v>0</v>
      </c>
      <c r="M28" s="243">
        <f>SUM(M32+M36+M40+M44)</f>
        <v>0</v>
      </c>
    </row>
    <row r="29" spans="2:13" ht="22.5" customHeight="1" x14ac:dyDescent="0.25">
      <c r="B29" s="623"/>
      <c r="C29" s="715"/>
      <c r="D29" s="548"/>
      <c r="E29" s="715"/>
      <c r="F29" s="623"/>
      <c r="G29" s="623"/>
      <c r="H29" s="248" t="s">
        <v>622</v>
      </c>
      <c r="I29" s="243">
        <f>J29+K29+L29+M29</f>
        <v>455</v>
      </c>
      <c r="J29" s="243"/>
      <c r="K29" s="243">
        <v>455</v>
      </c>
      <c r="L29" s="243">
        <f>SUM(L33+L37+L41+L45)</f>
        <v>0</v>
      </c>
      <c r="M29" s="243">
        <f>SUM(M33+M37+M41+M45)</f>
        <v>0</v>
      </c>
    </row>
    <row r="30" spans="2:13" ht="20.25" customHeight="1" x14ac:dyDescent="0.25">
      <c r="B30" s="623"/>
      <c r="C30" s="715"/>
      <c r="D30" s="548"/>
      <c r="E30" s="715"/>
      <c r="F30" s="623"/>
      <c r="G30" s="623"/>
      <c r="H30" s="248" t="s">
        <v>623</v>
      </c>
      <c r="I30" s="243">
        <f>J30+K30+L30+M30</f>
        <v>545</v>
      </c>
      <c r="J30" s="243"/>
      <c r="K30" s="243">
        <v>545</v>
      </c>
      <c r="L30" s="243">
        <f>SUM(L34+L38+L42+L46)</f>
        <v>0</v>
      </c>
      <c r="M30" s="243">
        <f>SUM(M34+M38+M42+M46)</f>
        <v>0</v>
      </c>
    </row>
    <row r="31" spans="2:13" ht="22.5" customHeight="1" x14ac:dyDescent="0.25">
      <c r="B31" s="676">
        <v>2.1</v>
      </c>
      <c r="C31" s="677" t="s">
        <v>647</v>
      </c>
      <c r="D31" s="642" t="s">
        <v>162</v>
      </c>
      <c r="E31" s="642" t="s">
        <v>162</v>
      </c>
      <c r="F31" s="676">
        <v>2015</v>
      </c>
      <c r="G31" s="676">
        <v>2018</v>
      </c>
      <c r="H31" s="244" t="s">
        <v>620</v>
      </c>
      <c r="I31" s="245">
        <f>I32+I33+I34</f>
        <v>110</v>
      </c>
      <c r="J31" s="245">
        <f>J32+J33+J34</f>
        <v>110</v>
      </c>
      <c r="K31" s="245">
        <f>K32+K33+K34</f>
        <v>0</v>
      </c>
      <c r="L31" s="245">
        <f>L32+L33+L34</f>
        <v>0</v>
      </c>
      <c r="M31" s="245">
        <f>M32+M33+M34</f>
        <v>0</v>
      </c>
    </row>
    <row r="32" spans="2:13" ht="20.25" customHeight="1" x14ac:dyDescent="0.25">
      <c r="B32" s="676"/>
      <c r="C32" s="677"/>
      <c r="D32" s="642"/>
      <c r="E32" s="642"/>
      <c r="F32" s="676"/>
      <c r="G32" s="676"/>
      <c r="H32" s="246" t="s">
        <v>621</v>
      </c>
      <c r="I32" s="247">
        <f>J32+K32+L32+M32</f>
        <v>0</v>
      </c>
      <c r="J32" s="247"/>
      <c r="K32" s="247"/>
      <c r="L32" s="247"/>
      <c r="M32" s="247"/>
    </row>
    <row r="33" spans="2:13" ht="20.25" customHeight="1" x14ac:dyDescent="0.25">
      <c r="B33" s="676"/>
      <c r="C33" s="677"/>
      <c r="D33" s="642"/>
      <c r="E33" s="642"/>
      <c r="F33" s="676"/>
      <c r="G33" s="676"/>
      <c r="H33" s="246" t="s">
        <v>622</v>
      </c>
      <c r="I33" s="247">
        <f>J33+K33+L33+M33</f>
        <v>65</v>
      </c>
      <c r="J33" s="247">
        <v>65</v>
      </c>
      <c r="K33" s="247"/>
      <c r="L33" s="247"/>
      <c r="M33" s="247"/>
    </row>
    <row r="34" spans="2:13" ht="20.25" customHeight="1" x14ac:dyDescent="0.25">
      <c r="B34" s="676"/>
      <c r="C34" s="677"/>
      <c r="D34" s="642"/>
      <c r="E34" s="642"/>
      <c r="F34" s="676"/>
      <c r="G34" s="676"/>
      <c r="H34" s="246" t="s">
        <v>623</v>
      </c>
      <c r="I34" s="247">
        <f>J34+K34+L34+M34</f>
        <v>45</v>
      </c>
      <c r="J34" s="247">
        <v>45</v>
      </c>
      <c r="K34" s="247"/>
      <c r="L34" s="247"/>
      <c r="M34" s="247"/>
    </row>
    <row r="35" spans="2:13" ht="28.5" customHeight="1" x14ac:dyDescent="0.25">
      <c r="B35" s="676">
        <v>2.2000000000000002</v>
      </c>
      <c r="C35" s="663" t="s">
        <v>648</v>
      </c>
      <c r="D35" s="636" t="s">
        <v>162</v>
      </c>
      <c r="E35" s="636" t="s">
        <v>162</v>
      </c>
      <c r="F35" s="676">
        <v>2015</v>
      </c>
      <c r="G35" s="676">
        <v>2015</v>
      </c>
      <c r="H35" s="244" t="s">
        <v>620</v>
      </c>
      <c r="I35" s="245">
        <f>I36+I37+I38</f>
        <v>40</v>
      </c>
      <c r="J35" s="245">
        <f>J36+J37+J38</f>
        <v>40</v>
      </c>
      <c r="K35" s="245">
        <f>K36+K37+K38</f>
        <v>0</v>
      </c>
      <c r="L35" s="245">
        <f>L36+L37+L38</f>
        <v>0</v>
      </c>
      <c r="M35" s="245">
        <f>M36+M37+M38</f>
        <v>0</v>
      </c>
    </row>
    <row r="36" spans="2:13" ht="20.25" customHeight="1" x14ac:dyDescent="0.25">
      <c r="B36" s="676"/>
      <c r="C36" s="663"/>
      <c r="D36" s="637"/>
      <c r="E36" s="637"/>
      <c r="F36" s="676"/>
      <c r="G36" s="676"/>
      <c r="H36" s="246" t="s">
        <v>621</v>
      </c>
      <c r="I36" s="247">
        <f>J36+K36+L36+M36</f>
        <v>0</v>
      </c>
      <c r="J36" s="247"/>
      <c r="K36" s="247"/>
      <c r="L36" s="247"/>
      <c r="M36" s="247"/>
    </row>
    <row r="37" spans="2:13" ht="20.25" customHeight="1" x14ac:dyDescent="0.25">
      <c r="B37" s="676"/>
      <c r="C37" s="663"/>
      <c r="D37" s="637"/>
      <c r="E37" s="637"/>
      <c r="F37" s="676"/>
      <c r="G37" s="676"/>
      <c r="H37" s="246" t="s">
        <v>622</v>
      </c>
      <c r="I37" s="247">
        <f>J37+K37+L37+M37</f>
        <v>40</v>
      </c>
      <c r="J37" s="247">
        <v>40</v>
      </c>
      <c r="K37" s="247"/>
      <c r="L37" s="247"/>
      <c r="M37" s="247"/>
    </row>
    <row r="38" spans="2:13" ht="20.25" customHeight="1" x14ac:dyDescent="0.25">
      <c r="B38" s="676"/>
      <c r="C38" s="663"/>
      <c r="D38" s="638"/>
      <c r="E38" s="638"/>
      <c r="F38" s="676"/>
      <c r="G38" s="676"/>
      <c r="H38" s="246" t="s">
        <v>623</v>
      </c>
      <c r="I38" s="247">
        <f>J38+K38+L38+M38</f>
        <v>0</v>
      </c>
      <c r="J38" s="247"/>
      <c r="K38" s="247"/>
      <c r="L38" s="247"/>
      <c r="M38" s="247"/>
    </row>
    <row r="39" spans="2:13" ht="24" customHeight="1" x14ac:dyDescent="0.25">
      <c r="B39" s="676">
        <v>2.2999999999999998</v>
      </c>
      <c r="C39" s="663" t="s">
        <v>649</v>
      </c>
      <c r="D39" s="642" t="s">
        <v>162</v>
      </c>
      <c r="E39" s="642" t="s">
        <v>162</v>
      </c>
      <c r="F39" s="676">
        <v>2015</v>
      </c>
      <c r="G39" s="676">
        <v>2015</v>
      </c>
      <c r="H39" s="244" t="s">
        <v>620</v>
      </c>
      <c r="I39" s="245">
        <f>I40+I41+I42</f>
        <v>350</v>
      </c>
      <c r="J39" s="245">
        <f>J40+J41+J42</f>
        <v>350</v>
      </c>
      <c r="K39" s="245">
        <f>K40+K41+K42</f>
        <v>0</v>
      </c>
      <c r="L39" s="245">
        <f>L40+L41+L42</f>
        <v>0</v>
      </c>
      <c r="M39" s="245">
        <f>M40+M41+M42</f>
        <v>0</v>
      </c>
    </row>
    <row r="40" spans="2:13" ht="20.25" customHeight="1" x14ac:dyDescent="0.25">
      <c r="B40" s="676"/>
      <c r="C40" s="663"/>
      <c r="D40" s="642"/>
      <c r="E40" s="642"/>
      <c r="F40" s="676"/>
      <c r="G40" s="676"/>
      <c r="H40" s="246" t="s">
        <v>621</v>
      </c>
      <c r="I40" s="247">
        <f>J40+K40+L40+M40</f>
        <v>0</v>
      </c>
      <c r="J40" s="247"/>
      <c r="K40" s="247"/>
      <c r="L40" s="247"/>
      <c r="M40" s="247"/>
    </row>
    <row r="41" spans="2:13" ht="20.25" customHeight="1" x14ac:dyDescent="0.25">
      <c r="B41" s="676"/>
      <c r="C41" s="663"/>
      <c r="D41" s="642"/>
      <c r="E41" s="642"/>
      <c r="F41" s="676"/>
      <c r="G41" s="676"/>
      <c r="H41" s="246" t="s">
        <v>622</v>
      </c>
      <c r="I41" s="247">
        <f>J41+K41+L41+M41</f>
        <v>350</v>
      </c>
      <c r="J41" s="247">
        <v>350</v>
      </c>
      <c r="K41" s="247"/>
      <c r="L41" s="247"/>
      <c r="M41" s="247"/>
    </row>
    <row r="42" spans="2:13" ht="20.25" customHeight="1" x14ac:dyDescent="0.25">
      <c r="B42" s="676"/>
      <c r="C42" s="663"/>
      <c r="D42" s="642"/>
      <c r="E42" s="642"/>
      <c r="F42" s="676"/>
      <c r="G42" s="676"/>
      <c r="H42" s="246" t="s">
        <v>623</v>
      </c>
      <c r="I42" s="247">
        <f>J42+K42+L42+M42</f>
        <v>0</v>
      </c>
      <c r="J42" s="247"/>
      <c r="K42" s="247"/>
      <c r="L42" s="247"/>
      <c r="M42" s="247"/>
    </row>
    <row r="43" spans="2:13" ht="29.25" customHeight="1" x14ac:dyDescent="0.25">
      <c r="B43" s="676">
        <v>2.4</v>
      </c>
      <c r="C43" s="663" t="s">
        <v>650</v>
      </c>
      <c r="D43" s="567" t="s">
        <v>162</v>
      </c>
      <c r="E43" s="621" t="s">
        <v>162</v>
      </c>
      <c r="F43" s="676">
        <v>2016</v>
      </c>
      <c r="G43" s="676">
        <v>2016</v>
      </c>
      <c r="H43" s="244" t="s">
        <v>620</v>
      </c>
      <c r="I43" s="245">
        <f>I44+I45+I46</f>
        <v>500</v>
      </c>
      <c r="J43" s="245">
        <f>J44+J45+J46</f>
        <v>500</v>
      </c>
      <c r="K43" s="245">
        <f>K44+K45+K46</f>
        <v>0</v>
      </c>
      <c r="L43" s="245">
        <f>L44+L45+L46</f>
        <v>0</v>
      </c>
      <c r="M43" s="245">
        <f>M44+M45+M46</f>
        <v>0</v>
      </c>
    </row>
    <row r="44" spans="2:13" ht="20.25" customHeight="1" x14ac:dyDescent="0.25">
      <c r="B44" s="676"/>
      <c r="C44" s="663"/>
      <c r="D44" s="567"/>
      <c r="E44" s="621"/>
      <c r="F44" s="676"/>
      <c r="G44" s="676"/>
      <c r="H44" s="246" t="s">
        <v>621</v>
      </c>
      <c r="I44" s="247">
        <f>J44+K44+L44+M44</f>
        <v>0</v>
      </c>
      <c r="J44" s="247"/>
      <c r="K44" s="247"/>
      <c r="L44" s="247"/>
      <c r="M44" s="247"/>
    </row>
    <row r="45" spans="2:13" ht="20.25" customHeight="1" x14ac:dyDescent="0.25">
      <c r="B45" s="676"/>
      <c r="C45" s="663"/>
      <c r="D45" s="567"/>
      <c r="E45" s="621"/>
      <c r="F45" s="676"/>
      <c r="G45" s="676"/>
      <c r="H45" s="246" t="s">
        <v>622</v>
      </c>
      <c r="I45" s="247">
        <f>J45+K45+L45+M45</f>
        <v>0</v>
      </c>
      <c r="J45" s="247"/>
      <c r="K45" s="247"/>
      <c r="L45" s="247"/>
      <c r="M45" s="247"/>
    </row>
    <row r="46" spans="2:13" ht="20.25" customHeight="1" x14ac:dyDescent="0.25">
      <c r="B46" s="676"/>
      <c r="C46" s="663"/>
      <c r="D46" s="567"/>
      <c r="E46" s="621"/>
      <c r="F46" s="676"/>
      <c r="G46" s="676"/>
      <c r="H46" s="246" t="s">
        <v>623</v>
      </c>
      <c r="I46" s="247">
        <f>J46+K46+L46+M46</f>
        <v>500</v>
      </c>
      <c r="J46" s="247">
        <v>500</v>
      </c>
      <c r="K46" s="247"/>
      <c r="L46" s="247"/>
      <c r="M46" s="247"/>
    </row>
    <row r="47" spans="2:13" ht="122.25" customHeight="1" x14ac:dyDescent="0.25">
      <c r="B47" s="672">
        <v>3</v>
      </c>
      <c r="C47" s="716" t="s">
        <v>651</v>
      </c>
      <c r="D47" s="548" t="s">
        <v>652</v>
      </c>
      <c r="E47" s="716" t="s">
        <v>653</v>
      </c>
      <c r="F47" s="675">
        <v>2014</v>
      </c>
      <c r="G47" s="675">
        <v>2018</v>
      </c>
      <c r="H47" s="249" t="s">
        <v>620</v>
      </c>
      <c r="I47" s="250">
        <f>I48+I49+I50</f>
        <v>376282</v>
      </c>
      <c r="J47" s="250">
        <f>J48+J49+J50</f>
        <v>5172</v>
      </c>
      <c r="K47" s="250">
        <f>K48+K49+K50</f>
        <v>2328</v>
      </c>
      <c r="L47" s="250">
        <f>L48+L49+L50</f>
        <v>0</v>
      </c>
      <c r="M47" s="250">
        <f>M48+M49+M50</f>
        <v>368782</v>
      </c>
    </row>
    <row r="48" spans="2:13" ht="33.75" customHeight="1" x14ac:dyDescent="0.25">
      <c r="B48" s="673"/>
      <c r="C48" s="717"/>
      <c r="D48" s="548"/>
      <c r="E48" s="718"/>
      <c r="F48" s="675"/>
      <c r="G48" s="675"/>
      <c r="H48" s="249" t="s">
        <v>621</v>
      </c>
      <c r="I48" s="250">
        <f>SUM(I52+I56+I60+I64+I68+I72+I76+I80+I84+I88+I92+I96)</f>
        <v>57612</v>
      </c>
      <c r="J48" s="250">
        <f>SUM(J52+J56+J60+J64+J68+J72+J76+J80+J84+J88+J92+J96)</f>
        <v>612</v>
      </c>
      <c r="K48" s="250">
        <f>SUM(K52+K56+K60+K64+K68+K72+K76+K80+K84+K88+K92+K96)</f>
        <v>288</v>
      </c>
      <c r="L48" s="250">
        <f>SUM(L52+L56+L60+L64+L68+L72+L76+L80+L84+L88+L92+L96)</f>
        <v>0</v>
      </c>
      <c r="M48" s="250">
        <f>SUM(M52+M56+M60+M64+M68+M72+M76+M80+M84+M88+M92+M96)</f>
        <v>56712</v>
      </c>
    </row>
    <row r="49" spans="2:13" ht="27.75" customHeight="1" x14ac:dyDescent="0.25">
      <c r="B49" s="673"/>
      <c r="C49" s="717"/>
      <c r="D49" s="548"/>
      <c r="E49" s="718"/>
      <c r="F49" s="675"/>
      <c r="G49" s="675"/>
      <c r="H49" s="249" t="s">
        <v>622</v>
      </c>
      <c r="I49" s="250">
        <f t="shared" ref="I49:M50" si="2">SUM(I53+I57+I61+I65+I69+I73+I77+I81+I85+I89+I93+I97)</f>
        <v>143175</v>
      </c>
      <c r="J49" s="250">
        <f t="shared" si="2"/>
        <v>2130</v>
      </c>
      <c r="K49" s="250">
        <f t="shared" si="2"/>
        <v>870</v>
      </c>
      <c r="L49" s="250">
        <f t="shared" si="2"/>
        <v>0</v>
      </c>
      <c r="M49" s="250">
        <f t="shared" si="2"/>
        <v>140175</v>
      </c>
    </row>
    <row r="50" spans="2:13" ht="30" customHeight="1" x14ac:dyDescent="0.25">
      <c r="B50" s="674"/>
      <c r="C50" s="719"/>
      <c r="D50" s="548"/>
      <c r="E50" s="720"/>
      <c r="F50" s="675"/>
      <c r="G50" s="675"/>
      <c r="H50" s="249" t="s">
        <v>623</v>
      </c>
      <c r="I50" s="250">
        <f t="shared" si="2"/>
        <v>175495</v>
      </c>
      <c r="J50" s="250">
        <f t="shared" si="2"/>
        <v>2430</v>
      </c>
      <c r="K50" s="250">
        <f t="shared" si="2"/>
        <v>1170</v>
      </c>
      <c r="L50" s="250">
        <f t="shared" si="2"/>
        <v>0</v>
      </c>
      <c r="M50" s="250">
        <f t="shared" si="2"/>
        <v>171895</v>
      </c>
    </row>
    <row r="51" spans="2:13" ht="22.5" customHeight="1" x14ac:dyDescent="0.25">
      <c r="B51" s="619">
        <v>3.1</v>
      </c>
      <c r="C51" s="622" t="s">
        <v>654</v>
      </c>
      <c r="D51" s="647" t="s">
        <v>162</v>
      </c>
      <c r="E51" s="647" t="s">
        <v>162</v>
      </c>
      <c r="F51" s="619">
        <v>2014</v>
      </c>
      <c r="G51" s="619">
        <v>2018</v>
      </c>
      <c r="H51" s="244" t="s">
        <v>620</v>
      </c>
      <c r="I51" s="245">
        <f>I52+I53+I54</f>
        <v>7875</v>
      </c>
      <c r="J51" s="245">
        <f>J52+J53+J54</f>
        <v>0</v>
      </c>
      <c r="K51" s="245">
        <f>K52+K53+K54</f>
        <v>0</v>
      </c>
      <c r="L51" s="245">
        <f>L52+L53+L54</f>
        <v>0</v>
      </c>
      <c r="M51" s="245">
        <f>M52+M53+M54</f>
        <v>7875</v>
      </c>
    </row>
    <row r="52" spans="2:13" x14ac:dyDescent="0.25">
      <c r="B52" s="619"/>
      <c r="C52" s="622"/>
      <c r="D52" s="647"/>
      <c r="E52" s="647"/>
      <c r="F52" s="619"/>
      <c r="G52" s="619"/>
      <c r="H52" s="246" t="s">
        <v>621</v>
      </c>
      <c r="I52" s="247">
        <f>J52+K52+L52+M52</f>
        <v>1500</v>
      </c>
      <c r="J52" s="247"/>
      <c r="K52" s="247"/>
      <c r="L52" s="247"/>
      <c r="M52" s="247">
        <v>1500</v>
      </c>
    </row>
    <row r="53" spans="2:13" x14ac:dyDescent="0.25">
      <c r="B53" s="619"/>
      <c r="C53" s="622"/>
      <c r="D53" s="647"/>
      <c r="E53" s="647"/>
      <c r="F53" s="619"/>
      <c r="G53" s="619"/>
      <c r="H53" s="246" t="s">
        <v>622</v>
      </c>
      <c r="I53" s="247">
        <f>J53+K53+L53+M53</f>
        <v>2925</v>
      </c>
      <c r="J53" s="247"/>
      <c r="K53" s="247"/>
      <c r="L53" s="247"/>
      <c r="M53" s="247">
        <v>2925</v>
      </c>
    </row>
    <row r="54" spans="2:13" x14ac:dyDescent="0.25">
      <c r="B54" s="619"/>
      <c r="C54" s="622"/>
      <c r="D54" s="647"/>
      <c r="E54" s="647"/>
      <c r="F54" s="619"/>
      <c r="G54" s="619"/>
      <c r="H54" s="246" t="s">
        <v>623</v>
      </c>
      <c r="I54" s="247">
        <f>J54+K54+L54+M54</f>
        <v>3450</v>
      </c>
      <c r="J54" s="247"/>
      <c r="K54" s="247"/>
      <c r="L54" s="247"/>
      <c r="M54" s="247">
        <v>3450</v>
      </c>
    </row>
    <row r="55" spans="2:13" ht="26.25" x14ac:dyDescent="0.25">
      <c r="B55" s="619">
        <v>3.2</v>
      </c>
      <c r="C55" s="622" t="s">
        <v>655</v>
      </c>
      <c r="D55" s="669" t="s">
        <v>162</v>
      </c>
      <c r="E55" s="669" t="s">
        <v>162</v>
      </c>
      <c r="F55" s="619">
        <v>2014</v>
      </c>
      <c r="G55" s="619">
        <v>2018</v>
      </c>
      <c r="H55" s="244" t="s">
        <v>620</v>
      </c>
      <c r="I55" s="245">
        <f>I56+I57+I58</f>
        <v>26040</v>
      </c>
      <c r="J55" s="245">
        <f>J56+J57+J58</f>
        <v>0</v>
      </c>
      <c r="K55" s="245">
        <f>K56+K57+K58</f>
        <v>0</v>
      </c>
      <c r="L55" s="245">
        <f>L56+L57+L58</f>
        <v>0</v>
      </c>
      <c r="M55" s="245">
        <f>M56+M57+M58</f>
        <v>26040</v>
      </c>
    </row>
    <row r="56" spans="2:13" x14ac:dyDescent="0.25">
      <c r="B56" s="619"/>
      <c r="C56" s="622"/>
      <c r="D56" s="670"/>
      <c r="E56" s="670"/>
      <c r="F56" s="619"/>
      <c r="G56" s="619"/>
      <c r="H56" s="246" t="s">
        <v>621</v>
      </c>
      <c r="I56" s="247">
        <f>J56+K56+L56+M56</f>
        <v>3000</v>
      </c>
      <c r="J56" s="247"/>
      <c r="K56" s="247"/>
      <c r="L56" s="247"/>
      <c r="M56" s="247">
        <v>3000</v>
      </c>
    </row>
    <row r="57" spans="2:13" x14ac:dyDescent="0.25">
      <c r="B57" s="619"/>
      <c r="C57" s="622"/>
      <c r="D57" s="670"/>
      <c r="E57" s="670"/>
      <c r="F57" s="619"/>
      <c r="G57" s="619"/>
      <c r="H57" s="246" t="s">
        <v>622</v>
      </c>
      <c r="I57" s="247">
        <f>J57+K57+L57+M57</f>
        <v>10800</v>
      </c>
      <c r="J57" s="247"/>
      <c r="K57" s="247"/>
      <c r="L57" s="247"/>
      <c r="M57" s="247">
        <v>10800</v>
      </c>
    </row>
    <row r="58" spans="2:13" x14ac:dyDescent="0.25">
      <c r="B58" s="619"/>
      <c r="C58" s="622"/>
      <c r="D58" s="671"/>
      <c r="E58" s="671"/>
      <c r="F58" s="619"/>
      <c r="G58" s="619"/>
      <c r="H58" s="246" t="s">
        <v>623</v>
      </c>
      <c r="I58" s="247">
        <f>J58+K58+L58+M58</f>
        <v>12240</v>
      </c>
      <c r="J58" s="247"/>
      <c r="K58" s="247"/>
      <c r="L58" s="247"/>
      <c r="M58" s="247">
        <v>12240</v>
      </c>
    </row>
    <row r="59" spans="2:13" ht="26.25" x14ac:dyDescent="0.25">
      <c r="B59" s="619">
        <v>3.3</v>
      </c>
      <c r="C59" s="622" t="s">
        <v>656</v>
      </c>
      <c r="D59" s="647" t="s">
        <v>162</v>
      </c>
      <c r="E59" s="647" t="s">
        <v>162</v>
      </c>
      <c r="F59" s="619">
        <v>2014</v>
      </c>
      <c r="G59" s="619">
        <v>2018</v>
      </c>
      <c r="H59" s="244" t="s">
        <v>620</v>
      </c>
      <c r="I59" s="245">
        <f>I60+I61+I62</f>
        <v>28300</v>
      </c>
      <c r="J59" s="245">
        <f>J60+J61+J62</f>
        <v>0</v>
      </c>
      <c r="K59" s="245">
        <f>K60+K61+K62</f>
        <v>0</v>
      </c>
      <c r="L59" s="245">
        <f>L60+L61+L62</f>
        <v>0</v>
      </c>
      <c r="M59" s="245">
        <f>M60+M61+M62</f>
        <v>28300</v>
      </c>
    </row>
    <row r="60" spans="2:13" x14ac:dyDescent="0.25">
      <c r="B60" s="619"/>
      <c r="C60" s="622"/>
      <c r="D60" s="647"/>
      <c r="E60" s="647"/>
      <c r="F60" s="619"/>
      <c r="G60" s="619"/>
      <c r="H60" s="246" t="s">
        <v>621</v>
      </c>
      <c r="I60" s="247">
        <f>J60+K60+L60+M60</f>
        <v>3000</v>
      </c>
      <c r="J60" s="247"/>
      <c r="K60" s="247"/>
      <c r="L60" s="247"/>
      <c r="M60" s="247">
        <v>3000</v>
      </c>
    </row>
    <row r="61" spans="2:13" x14ac:dyDescent="0.25">
      <c r="B61" s="619"/>
      <c r="C61" s="622"/>
      <c r="D61" s="647"/>
      <c r="E61" s="647"/>
      <c r="F61" s="619"/>
      <c r="G61" s="619"/>
      <c r="H61" s="246" t="s">
        <v>622</v>
      </c>
      <c r="I61" s="247">
        <f>J61+K61+L61+M61</f>
        <v>12300</v>
      </c>
      <c r="J61" s="247"/>
      <c r="K61" s="247"/>
      <c r="L61" s="247"/>
      <c r="M61" s="247">
        <v>12300</v>
      </c>
    </row>
    <row r="62" spans="2:13" x14ac:dyDescent="0.25">
      <c r="B62" s="619"/>
      <c r="C62" s="622"/>
      <c r="D62" s="647"/>
      <c r="E62" s="647"/>
      <c r="F62" s="619"/>
      <c r="G62" s="619"/>
      <c r="H62" s="246" t="s">
        <v>623</v>
      </c>
      <c r="I62" s="247">
        <f>J62+K62+L62+M62</f>
        <v>13000</v>
      </c>
      <c r="J62" s="247"/>
      <c r="K62" s="247"/>
      <c r="L62" s="247"/>
      <c r="M62" s="247">
        <v>13000</v>
      </c>
    </row>
    <row r="63" spans="2:13" ht="26.25" x14ac:dyDescent="0.25">
      <c r="B63" s="619">
        <v>3.4</v>
      </c>
      <c r="C63" s="622" t="s">
        <v>657</v>
      </c>
      <c r="D63" s="567" t="s">
        <v>162</v>
      </c>
      <c r="E63" s="621" t="s">
        <v>162</v>
      </c>
      <c r="F63" s="619">
        <v>2014</v>
      </c>
      <c r="G63" s="619">
        <v>2018</v>
      </c>
      <c r="H63" s="244" t="s">
        <v>620</v>
      </c>
      <c r="I63" s="245">
        <f>I64+I65+I66</f>
        <v>193760</v>
      </c>
      <c r="J63" s="245">
        <f>J64+J65+J66</f>
        <v>0</v>
      </c>
      <c r="K63" s="245">
        <f>K64+K65+K66</f>
        <v>0</v>
      </c>
      <c r="L63" s="245">
        <f>L64+L65+L66</f>
        <v>0</v>
      </c>
      <c r="M63" s="245">
        <f>M64+M65+M66</f>
        <v>193760</v>
      </c>
    </row>
    <row r="64" spans="2:13" x14ac:dyDescent="0.25">
      <c r="B64" s="619"/>
      <c r="C64" s="622"/>
      <c r="D64" s="567"/>
      <c r="E64" s="621"/>
      <c r="F64" s="619"/>
      <c r="G64" s="619"/>
      <c r="H64" s="246" t="s">
        <v>621</v>
      </c>
      <c r="I64" s="247">
        <f>J64+K64+L64+M64</f>
        <v>35000</v>
      </c>
      <c r="J64" s="247"/>
      <c r="K64" s="247"/>
      <c r="L64" s="247"/>
      <c r="M64" s="247">
        <v>35000</v>
      </c>
    </row>
    <row r="65" spans="2:13" x14ac:dyDescent="0.25">
      <c r="B65" s="619"/>
      <c r="C65" s="622"/>
      <c r="D65" s="567"/>
      <c r="E65" s="621"/>
      <c r="F65" s="619"/>
      <c r="G65" s="619"/>
      <c r="H65" s="246" t="s">
        <v>622</v>
      </c>
      <c r="I65" s="247">
        <f>J65+K65+L65+M65</f>
        <v>75600</v>
      </c>
      <c r="J65" s="247"/>
      <c r="K65" s="247"/>
      <c r="L65" s="247"/>
      <c r="M65" s="247">
        <v>75600</v>
      </c>
    </row>
    <row r="66" spans="2:13" x14ac:dyDescent="0.25">
      <c r="B66" s="619"/>
      <c r="C66" s="622"/>
      <c r="D66" s="567"/>
      <c r="E66" s="621"/>
      <c r="F66" s="619"/>
      <c r="G66" s="619"/>
      <c r="H66" s="246" t="s">
        <v>623</v>
      </c>
      <c r="I66" s="247">
        <f>J66+K66+L66+M66</f>
        <v>83160</v>
      </c>
      <c r="J66" s="247"/>
      <c r="K66" s="247"/>
      <c r="L66" s="247"/>
      <c r="M66" s="247">
        <v>83160</v>
      </c>
    </row>
    <row r="67" spans="2:13" ht="26.25" x14ac:dyDescent="0.25">
      <c r="B67" s="619">
        <v>3.5</v>
      </c>
      <c r="C67" s="622" t="s">
        <v>658</v>
      </c>
      <c r="D67" s="647" t="s">
        <v>162</v>
      </c>
      <c r="E67" s="647" t="s">
        <v>162</v>
      </c>
      <c r="F67" s="619">
        <v>2014</v>
      </c>
      <c r="G67" s="619">
        <v>2018</v>
      </c>
      <c r="H67" s="244" t="s">
        <v>620</v>
      </c>
      <c r="I67" s="245">
        <f>I68+I69+I70</f>
        <v>12095</v>
      </c>
      <c r="J67" s="245">
        <f>J68+J69+J70</f>
        <v>0</v>
      </c>
      <c r="K67" s="245">
        <f>K68+K69+K70</f>
        <v>0</v>
      </c>
      <c r="L67" s="245">
        <f>L68+L69+L70</f>
        <v>0</v>
      </c>
      <c r="M67" s="245">
        <f>M68+M69+M70</f>
        <v>12095</v>
      </c>
    </row>
    <row r="68" spans="2:13" x14ac:dyDescent="0.25">
      <c r="B68" s="619"/>
      <c r="C68" s="622"/>
      <c r="D68" s="647"/>
      <c r="E68" s="647"/>
      <c r="F68" s="619"/>
      <c r="G68" s="619"/>
      <c r="H68" s="246" t="s">
        <v>621</v>
      </c>
      <c r="I68" s="247">
        <f>J68+K68+L68+M68</f>
        <v>2500</v>
      </c>
      <c r="J68" s="247"/>
      <c r="K68" s="247"/>
      <c r="L68" s="247"/>
      <c r="M68" s="247">
        <v>2500</v>
      </c>
    </row>
    <row r="69" spans="2:13" x14ac:dyDescent="0.25">
      <c r="B69" s="619"/>
      <c r="C69" s="622"/>
      <c r="D69" s="647"/>
      <c r="E69" s="647"/>
      <c r="F69" s="619"/>
      <c r="G69" s="619"/>
      <c r="H69" s="246" t="s">
        <v>622</v>
      </c>
      <c r="I69" s="247">
        <f>J69+K69+L69+M69</f>
        <v>4750</v>
      </c>
      <c r="J69" s="247"/>
      <c r="K69" s="247"/>
      <c r="L69" s="247"/>
      <c r="M69" s="247">
        <v>4750</v>
      </c>
    </row>
    <row r="70" spans="2:13" x14ac:dyDescent="0.25">
      <c r="B70" s="619"/>
      <c r="C70" s="622"/>
      <c r="D70" s="647"/>
      <c r="E70" s="647"/>
      <c r="F70" s="619"/>
      <c r="G70" s="619"/>
      <c r="H70" s="246" t="s">
        <v>623</v>
      </c>
      <c r="I70" s="247">
        <f>J70+K70+L70+M70</f>
        <v>4845</v>
      </c>
      <c r="J70" s="247"/>
      <c r="K70" s="247"/>
      <c r="L70" s="247"/>
      <c r="M70" s="247">
        <v>4845</v>
      </c>
    </row>
    <row r="71" spans="2:13" ht="26.25" x14ac:dyDescent="0.25">
      <c r="B71" s="619">
        <v>3.6</v>
      </c>
      <c r="C71" s="622" t="s">
        <v>659</v>
      </c>
      <c r="D71" s="669" t="s">
        <v>162</v>
      </c>
      <c r="E71" s="669" t="s">
        <v>162</v>
      </c>
      <c r="F71" s="619">
        <v>2014</v>
      </c>
      <c r="G71" s="619">
        <v>2018</v>
      </c>
      <c r="H71" s="244" t="s">
        <v>620</v>
      </c>
      <c r="I71" s="245">
        <f>I72+I73+I74</f>
        <v>82000</v>
      </c>
      <c r="J71" s="245">
        <f>J72+J73+J74</f>
        <v>0</v>
      </c>
      <c r="K71" s="245">
        <f>K72+K73+K74</f>
        <v>0</v>
      </c>
      <c r="L71" s="245">
        <f>L72+L73+L74</f>
        <v>0</v>
      </c>
      <c r="M71" s="245">
        <f>M72+M73+M74</f>
        <v>82000</v>
      </c>
    </row>
    <row r="72" spans="2:13" x14ac:dyDescent="0.25">
      <c r="B72" s="619"/>
      <c r="C72" s="622"/>
      <c r="D72" s="670"/>
      <c r="E72" s="670"/>
      <c r="F72" s="619"/>
      <c r="G72" s="619"/>
      <c r="H72" s="246" t="s">
        <v>621</v>
      </c>
      <c r="I72" s="247">
        <f>J72+K72+L72+M72</f>
        <v>10000</v>
      </c>
      <c r="J72" s="247"/>
      <c r="K72" s="247"/>
      <c r="L72" s="247"/>
      <c r="M72" s="247">
        <v>10000</v>
      </c>
    </row>
    <row r="73" spans="2:13" x14ac:dyDescent="0.25">
      <c r="B73" s="619"/>
      <c r="C73" s="622"/>
      <c r="D73" s="670"/>
      <c r="E73" s="670"/>
      <c r="F73" s="619"/>
      <c r="G73" s="619"/>
      <c r="H73" s="246" t="s">
        <v>622</v>
      </c>
      <c r="I73" s="247">
        <f>J73+K73+L73+M73</f>
        <v>27000</v>
      </c>
      <c r="J73" s="247"/>
      <c r="K73" s="247"/>
      <c r="L73" s="247"/>
      <c r="M73" s="247">
        <v>27000</v>
      </c>
    </row>
    <row r="74" spans="2:13" x14ac:dyDescent="0.25">
      <c r="B74" s="619"/>
      <c r="C74" s="622"/>
      <c r="D74" s="671"/>
      <c r="E74" s="671"/>
      <c r="F74" s="619"/>
      <c r="G74" s="619"/>
      <c r="H74" s="246" t="s">
        <v>623</v>
      </c>
      <c r="I74" s="247">
        <f>J74+K74+L74+M74</f>
        <v>45000</v>
      </c>
      <c r="J74" s="247"/>
      <c r="K74" s="247"/>
      <c r="L74" s="247"/>
      <c r="M74" s="247">
        <v>45000</v>
      </c>
    </row>
    <row r="75" spans="2:13" ht="69" customHeight="1" x14ac:dyDescent="0.25">
      <c r="B75" s="619">
        <v>3.7</v>
      </c>
      <c r="C75" s="622" t="s">
        <v>660</v>
      </c>
      <c r="D75" s="647" t="s">
        <v>162</v>
      </c>
      <c r="E75" s="647" t="s">
        <v>162</v>
      </c>
      <c r="F75" s="619">
        <v>2014</v>
      </c>
      <c r="G75" s="619">
        <v>2018</v>
      </c>
      <c r="H75" s="244" t="s">
        <v>620</v>
      </c>
      <c r="I75" s="245">
        <f>I76+I77+I78</f>
        <v>8900</v>
      </c>
      <c r="J75" s="245">
        <f>J76+J77+J78</f>
        <v>0</v>
      </c>
      <c r="K75" s="245">
        <f>K76+K77+K78</f>
        <v>0</v>
      </c>
      <c r="L75" s="245">
        <f>L76+L77+L78</f>
        <v>0</v>
      </c>
      <c r="M75" s="245">
        <f>M76+M77+M78</f>
        <v>8900</v>
      </c>
    </row>
    <row r="76" spans="2:13" x14ac:dyDescent="0.25">
      <c r="B76" s="619"/>
      <c r="C76" s="622"/>
      <c r="D76" s="647"/>
      <c r="E76" s="647"/>
      <c r="F76" s="619"/>
      <c r="G76" s="619"/>
      <c r="H76" s="246" t="s">
        <v>621</v>
      </c>
      <c r="I76" s="247">
        <f>J76+K76+L76+M76</f>
        <v>1000</v>
      </c>
      <c r="J76" s="247"/>
      <c r="K76" s="247"/>
      <c r="L76" s="247"/>
      <c r="M76" s="247">
        <v>1000</v>
      </c>
    </row>
    <row r="77" spans="2:13" x14ac:dyDescent="0.25">
      <c r="B77" s="619"/>
      <c r="C77" s="622"/>
      <c r="D77" s="647"/>
      <c r="E77" s="647"/>
      <c r="F77" s="619"/>
      <c r="G77" s="619"/>
      <c r="H77" s="246" t="s">
        <v>622</v>
      </c>
      <c r="I77" s="247">
        <f>J77+K77+L77+M77</f>
        <v>3300</v>
      </c>
      <c r="J77" s="247"/>
      <c r="K77" s="247"/>
      <c r="L77" s="247"/>
      <c r="M77" s="247">
        <v>3300</v>
      </c>
    </row>
    <row r="78" spans="2:13" x14ac:dyDescent="0.25">
      <c r="B78" s="619"/>
      <c r="C78" s="622"/>
      <c r="D78" s="647"/>
      <c r="E78" s="647"/>
      <c r="F78" s="619"/>
      <c r="G78" s="619"/>
      <c r="H78" s="246" t="s">
        <v>623</v>
      </c>
      <c r="I78" s="247">
        <f>J78+K78+L78+M78</f>
        <v>4600</v>
      </c>
      <c r="J78" s="247"/>
      <c r="K78" s="247"/>
      <c r="L78" s="247"/>
      <c r="M78" s="247">
        <v>4600</v>
      </c>
    </row>
    <row r="79" spans="2:13" ht="67.5" customHeight="1" x14ac:dyDescent="0.25">
      <c r="B79" s="619">
        <v>3.8</v>
      </c>
      <c r="C79" s="622" t="s">
        <v>661</v>
      </c>
      <c r="D79" s="567" t="s">
        <v>162</v>
      </c>
      <c r="E79" s="621" t="s">
        <v>162</v>
      </c>
      <c r="F79" s="619">
        <v>2015</v>
      </c>
      <c r="G79" s="619">
        <v>2018</v>
      </c>
      <c r="H79" s="244" t="s">
        <v>620</v>
      </c>
      <c r="I79" s="245">
        <f>I80+I81+I82</f>
        <v>5000</v>
      </c>
      <c r="J79" s="245">
        <f>J80+J81+J82</f>
        <v>1500</v>
      </c>
      <c r="K79" s="245">
        <f>K80+K81+K82</f>
        <v>1500</v>
      </c>
      <c r="L79" s="245">
        <f>L80+L81+L82</f>
        <v>0</v>
      </c>
      <c r="M79" s="245">
        <f>M80+M81+M82</f>
        <v>2000</v>
      </c>
    </row>
    <row r="80" spans="2:13" x14ac:dyDescent="0.25">
      <c r="B80" s="619"/>
      <c r="C80" s="622"/>
      <c r="D80" s="567"/>
      <c r="E80" s="621"/>
      <c r="F80" s="619"/>
      <c r="G80" s="619"/>
      <c r="H80" s="246" t="s">
        <v>621</v>
      </c>
      <c r="I80" s="247">
        <f>J80+K80+L80+M80</f>
        <v>0</v>
      </c>
      <c r="J80" s="247"/>
      <c r="K80" s="247"/>
      <c r="L80" s="247"/>
      <c r="M80" s="247"/>
    </row>
    <row r="81" spans="2:13" x14ac:dyDescent="0.25">
      <c r="B81" s="619"/>
      <c r="C81" s="622"/>
      <c r="D81" s="567"/>
      <c r="E81" s="621"/>
      <c r="F81" s="619"/>
      <c r="G81" s="619"/>
      <c r="H81" s="246" t="s">
        <v>622</v>
      </c>
      <c r="I81" s="247">
        <f>J81+K81+L81+M81</f>
        <v>2000</v>
      </c>
      <c r="J81" s="247">
        <v>600</v>
      </c>
      <c r="K81" s="247">
        <v>600</v>
      </c>
      <c r="L81" s="247"/>
      <c r="M81" s="247">
        <v>800</v>
      </c>
    </row>
    <row r="82" spans="2:13" x14ac:dyDescent="0.25">
      <c r="B82" s="619"/>
      <c r="C82" s="622"/>
      <c r="D82" s="567"/>
      <c r="E82" s="621"/>
      <c r="F82" s="619"/>
      <c r="G82" s="619"/>
      <c r="H82" s="246" t="s">
        <v>623</v>
      </c>
      <c r="I82" s="247">
        <f>J82+K82+L82+M82</f>
        <v>3000</v>
      </c>
      <c r="J82" s="247">
        <v>900</v>
      </c>
      <c r="K82" s="247">
        <v>900</v>
      </c>
      <c r="L82" s="247"/>
      <c r="M82" s="247">
        <v>1200</v>
      </c>
    </row>
    <row r="83" spans="2:13" ht="26.25" x14ac:dyDescent="0.25">
      <c r="B83" s="619">
        <v>3.9</v>
      </c>
      <c r="C83" s="622" t="s">
        <v>662</v>
      </c>
      <c r="D83" s="647" t="s">
        <v>162</v>
      </c>
      <c r="E83" s="647" t="s">
        <v>162</v>
      </c>
      <c r="F83" s="619">
        <v>2014</v>
      </c>
      <c r="G83" s="619">
        <v>2018</v>
      </c>
      <c r="H83" s="244" t="s">
        <v>620</v>
      </c>
      <c r="I83" s="245">
        <f>I84+I85+I86</f>
        <v>5612</v>
      </c>
      <c r="J83" s="245">
        <f>J84+J85+J86</f>
        <v>3672</v>
      </c>
      <c r="K83" s="245">
        <f>K84+K85+K86</f>
        <v>828</v>
      </c>
      <c r="L83" s="245">
        <f>L84+L85+L86</f>
        <v>0</v>
      </c>
      <c r="M83" s="245">
        <f>M84+M85+M86</f>
        <v>1112</v>
      </c>
    </row>
    <row r="84" spans="2:13" x14ac:dyDescent="0.25">
      <c r="B84" s="619"/>
      <c r="C84" s="622"/>
      <c r="D84" s="647"/>
      <c r="E84" s="647"/>
      <c r="F84" s="619"/>
      <c r="G84" s="619"/>
      <c r="H84" s="246" t="s">
        <v>621</v>
      </c>
      <c r="I84" s="247">
        <f>J84+K84+L84+M84</f>
        <v>1612</v>
      </c>
      <c r="J84" s="247">
        <v>612</v>
      </c>
      <c r="K84" s="247">
        <v>288</v>
      </c>
      <c r="L84" s="247"/>
      <c r="M84" s="247">
        <v>712</v>
      </c>
    </row>
    <row r="85" spans="2:13" x14ac:dyDescent="0.25">
      <c r="B85" s="619"/>
      <c r="C85" s="622"/>
      <c r="D85" s="647"/>
      <c r="E85" s="647"/>
      <c r="F85" s="619"/>
      <c r="G85" s="619"/>
      <c r="H85" s="246" t="s">
        <v>622</v>
      </c>
      <c r="I85" s="247">
        <f>J85+K85+L85+M85</f>
        <v>2000</v>
      </c>
      <c r="J85" s="247">
        <v>1530</v>
      </c>
      <c r="K85" s="247">
        <v>270</v>
      </c>
      <c r="L85" s="247"/>
      <c r="M85" s="247">
        <v>200</v>
      </c>
    </row>
    <row r="86" spans="2:13" x14ac:dyDescent="0.25">
      <c r="B86" s="619"/>
      <c r="C86" s="622"/>
      <c r="D86" s="647"/>
      <c r="E86" s="647"/>
      <c r="F86" s="619"/>
      <c r="G86" s="619"/>
      <c r="H86" s="246" t="s">
        <v>623</v>
      </c>
      <c r="I86" s="247">
        <f>J86+K86+L86+M86</f>
        <v>2000</v>
      </c>
      <c r="J86" s="247">
        <v>1530</v>
      </c>
      <c r="K86" s="247">
        <v>270</v>
      </c>
      <c r="L86" s="247"/>
      <c r="M86" s="247">
        <v>200</v>
      </c>
    </row>
    <row r="87" spans="2:13" ht="26.25" x14ac:dyDescent="0.25">
      <c r="B87" s="646">
        <v>3.1</v>
      </c>
      <c r="C87" s="622" t="s">
        <v>663</v>
      </c>
      <c r="D87" s="567" t="s">
        <v>162</v>
      </c>
      <c r="E87" s="621" t="s">
        <v>162</v>
      </c>
      <c r="F87" s="619">
        <v>2015</v>
      </c>
      <c r="G87" s="619">
        <v>2018</v>
      </c>
      <c r="H87" s="244" t="s">
        <v>620</v>
      </c>
      <c r="I87" s="245">
        <f>I88+I89+I90</f>
        <v>4200</v>
      </c>
      <c r="J87" s="245">
        <f>J88+J89+J90</f>
        <v>0</v>
      </c>
      <c r="K87" s="245">
        <f>K88+K89+K90</f>
        <v>0</v>
      </c>
      <c r="L87" s="245">
        <f>L88+L89+L90</f>
        <v>0</v>
      </c>
      <c r="M87" s="245">
        <f>M88+M89+M90</f>
        <v>4200</v>
      </c>
    </row>
    <row r="88" spans="2:13" x14ac:dyDescent="0.25">
      <c r="B88" s="646"/>
      <c r="C88" s="622"/>
      <c r="D88" s="567"/>
      <c r="E88" s="621"/>
      <c r="F88" s="619"/>
      <c r="G88" s="619"/>
      <c r="H88" s="246" t="s">
        <v>621</v>
      </c>
      <c r="I88" s="247">
        <f>J88+K88+L88+M88</f>
        <v>0</v>
      </c>
      <c r="J88" s="247"/>
      <c r="K88" s="247"/>
      <c r="L88" s="247"/>
      <c r="M88" s="247"/>
    </row>
    <row r="89" spans="2:13" x14ac:dyDescent="0.25">
      <c r="B89" s="646"/>
      <c r="C89" s="622"/>
      <c r="D89" s="567"/>
      <c r="E89" s="621"/>
      <c r="F89" s="619"/>
      <c r="G89" s="619"/>
      <c r="H89" s="246" t="s">
        <v>622</v>
      </c>
      <c r="I89" s="247">
        <f>J89+K89+L89+M89</f>
        <v>2000</v>
      </c>
      <c r="J89" s="247"/>
      <c r="K89" s="247"/>
      <c r="L89" s="247"/>
      <c r="M89" s="247">
        <v>2000</v>
      </c>
    </row>
    <row r="90" spans="2:13" x14ac:dyDescent="0.25">
      <c r="B90" s="646"/>
      <c r="C90" s="622"/>
      <c r="D90" s="567"/>
      <c r="E90" s="621"/>
      <c r="F90" s="619"/>
      <c r="G90" s="619"/>
      <c r="H90" s="246" t="s">
        <v>623</v>
      </c>
      <c r="I90" s="247">
        <f>J90+K90+L90+M90</f>
        <v>2200</v>
      </c>
      <c r="J90" s="247"/>
      <c r="K90" s="247"/>
      <c r="L90" s="247"/>
      <c r="M90" s="247">
        <v>2200</v>
      </c>
    </row>
    <row r="91" spans="2:13" ht="41.25" customHeight="1" x14ac:dyDescent="0.25">
      <c r="B91" s="619">
        <v>3.11</v>
      </c>
      <c r="C91" s="622" t="s">
        <v>664</v>
      </c>
      <c r="D91" s="647" t="s">
        <v>162</v>
      </c>
      <c r="E91" s="647" t="s">
        <v>162</v>
      </c>
      <c r="F91" s="619">
        <v>2015</v>
      </c>
      <c r="G91" s="619">
        <v>2015</v>
      </c>
      <c r="H91" s="244" t="s">
        <v>620</v>
      </c>
      <c r="I91" s="245">
        <f>I92+I93+I94</f>
        <v>500</v>
      </c>
      <c r="J91" s="245">
        <f>J92+J93+J94</f>
        <v>0</v>
      </c>
      <c r="K91" s="245">
        <f>K92+K93+K94</f>
        <v>0</v>
      </c>
      <c r="L91" s="245">
        <f>L92+L93+L94</f>
        <v>0</v>
      </c>
      <c r="M91" s="245">
        <f>M92+M93+M94</f>
        <v>500</v>
      </c>
    </row>
    <row r="92" spans="2:13" x14ac:dyDescent="0.25">
      <c r="B92" s="619"/>
      <c r="C92" s="622"/>
      <c r="D92" s="647"/>
      <c r="E92" s="647"/>
      <c r="F92" s="619"/>
      <c r="G92" s="619"/>
      <c r="H92" s="246" t="s">
        <v>621</v>
      </c>
      <c r="I92" s="247">
        <f>J92+K92+L92+M92</f>
        <v>0</v>
      </c>
      <c r="J92" s="247"/>
      <c r="K92" s="247"/>
      <c r="L92" s="247"/>
      <c r="M92" s="247"/>
    </row>
    <row r="93" spans="2:13" x14ac:dyDescent="0.25">
      <c r="B93" s="619"/>
      <c r="C93" s="622"/>
      <c r="D93" s="647"/>
      <c r="E93" s="647"/>
      <c r="F93" s="619"/>
      <c r="G93" s="619"/>
      <c r="H93" s="246" t="s">
        <v>622</v>
      </c>
      <c r="I93" s="247">
        <f>J93+K93+L93+M93</f>
        <v>500</v>
      </c>
      <c r="J93" s="247"/>
      <c r="K93" s="247"/>
      <c r="L93" s="247"/>
      <c r="M93" s="247">
        <v>500</v>
      </c>
    </row>
    <row r="94" spans="2:13" x14ac:dyDescent="0.25">
      <c r="B94" s="619"/>
      <c r="C94" s="622"/>
      <c r="D94" s="647"/>
      <c r="E94" s="647"/>
      <c r="F94" s="619"/>
      <c r="G94" s="619"/>
      <c r="H94" s="246" t="s">
        <v>623</v>
      </c>
      <c r="I94" s="247">
        <f>J94+K94+L94+M94</f>
        <v>0</v>
      </c>
      <c r="J94" s="247"/>
      <c r="K94" s="247"/>
      <c r="L94" s="247"/>
      <c r="M94" s="247"/>
    </row>
    <row r="95" spans="2:13" ht="26.25" x14ac:dyDescent="0.25">
      <c r="B95" s="619">
        <v>3.12</v>
      </c>
      <c r="C95" s="622" t="s">
        <v>665</v>
      </c>
      <c r="D95" s="567" t="s">
        <v>162</v>
      </c>
      <c r="E95" s="621" t="s">
        <v>162</v>
      </c>
      <c r="F95" s="619">
        <v>2016</v>
      </c>
      <c r="G95" s="619">
        <v>2016</v>
      </c>
      <c r="H95" s="244" t="s">
        <v>620</v>
      </c>
      <c r="I95" s="245">
        <f>I96+I97+I98</f>
        <v>2000</v>
      </c>
      <c r="J95" s="245">
        <f>J96+J97+J98</f>
        <v>0</v>
      </c>
      <c r="K95" s="245">
        <f>K96+K97+K98</f>
        <v>0</v>
      </c>
      <c r="L95" s="245">
        <f>L96+L97+L98</f>
        <v>0</v>
      </c>
      <c r="M95" s="245">
        <f>M96+M97+M98</f>
        <v>2000</v>
      </c>
    </row>
    <row r="96" spans="2:13" x14ac:dyDescent="0.25">
      <c r="B96" s="619"/>
      <c r="C96" s="622"/>
      <c r="D96" s="567"/>
      <c r="E96" s="621"/>
      <c r="F96" s="619"/>
      <c r="G96" s="619"/>
      <c r="H96" s="246" t="s">
        <v>621</v>
      </c>
      <c r="I96" s="247">
        <f>J96+K96+L96+M96</f>
        <v>0</v>
      </c>
      <c r="J96" s="247"/>
      <c r="K96" s="247"/>
      <c r="L96" s="247"/>
      <c r="M96" s="247"/>
    </row>
    <row r="97" spans="2:13" x14ac:dyDescent="0.25">
      <c r="B97" s="619"/>
      <c r="C97" s="622"/>
      <c r="D97" s="567"/>
      <c r="E97" s="621"/>
      <c r="F97" s="619"/>
      <c r="G97" s="619"/>
      <c r="H97" s="246" t="s">
        <v>622</v>
      </c>
      <c r="I97" s="247">
        <f>J97+K97+L97+M97</f>
        <v>0</v>
      </c>
      <c r="J97" s="247"/>
      <c r="K97" s="247"/>
      <c r="L97" s="247"/>
      <c r="M97" s="247"/>
    </row>
    <row r="98" spans="2:13" x14ac:dyDescent="0.25">
      <c r="B98" s="619"/>
      <c r="C98" s="622"/>
      <c r="D98" s="567"/>
      <c r="E98" s="621"/>
      <c r="F98" s="619"/>
      <c r="G98" s="619"/>
      <c r="H98" s="246" t="s">
        <v>623</v>
      </c>
      <c r="I98" s="247">
        <f>J98+K98+L98+M98</f>
        <v>2000</v>
      </c>
      <c r="J98" s="247"/>
      <c r="K98" s="247"/>
      <c r="L98" s="247"/>
      <c r="M98" s="247">
        <v>2000</v>
      </c>
    </row>
    <row r="99" spans="2:13" ht="25.5" customHeight="1" x14ac:dyDescent="0.25">
      <c r="B99" s="624">
        <v>3.13</v>
      </c>
      <c r="C99" s="633" t="s">
        <v>666</v>
      </c>
      <c r="D99" s="567" t="s">
        <v>162</v>
      </c>
      <c r="E99" s="621" t="s">
        <v>162</v>
      </c>
      <c r="F99" s="624">
        <v>2017</v>
      </c>
      <c r="G99" s="624">
        <v>2017</v>
      </c>
      <c r="H99" s="244" t="s">
        <v>620</v>
      </c>
      <c r="I99" s="245">
        <f>I100+I101+I102</f>
        <v>0</v>
      </c>
      <c r="J99" s="245">
        <f>J100+J101+J102</f>
        <v>0</v>
      </c>
      <c r="K99" s="245">
        <f>K100+K101+K102</f>
        <v>0</v>
      </c>
      <c r="L99" s="245">
        <f>L100+L101+L102</f>
        <v>0</v>
      </c>
      <c r="M99" s="245">
        <f>M100+M101+M102</f>
        <v>0</v>
      </c>
    </row>
    <row r="100" spans="2:13" ht="15.75" customHeight="1" x14ac:dyDescent="0.25">
      <c r="B100" s="625"/>
      <c r="C100" s="634"/>
      <c r="D100" s="567"/>
      <c r="E100" s="621"/>
      <c r="F100" s="625"/>
      <c r="G100" s="625"/>
      <c r="H100" s="246" t="s">
        <v>621</v>
      </c>
      <c r="I100" s="247">
        <f>J100+K100+L100+M100</f>
        <v>0</v>
      </c>
      <c r="J100" s="247"/>
      <c r="K100" s="247"/>
      <c r="L100" s="247"/>
      <c r="M100" s="247"/>
    </row>
    <row r="101" spans="2:13" ht="15.75" customHeight="1" x14ac:dyDescent="0.25">
      <c r="B101" s="625"/>
      <c r="C101" s="634"/>
      <c r="D101" s="567"/>
      <c r="E101" s="621"/>
      <c r="F101" s="625"/>
      <c r="G101" s="625"/>
      <c r="H101" s="246" t="s">
        <v>622</v>
      </c>
      <c r="I101" s="247">
        <f>J101+K101+L101+M101</f>
        <v>0</v>
      </c>
      <c r="J101" s="247"/>
      <c r="K101" s="247"/>
      <c r="L101" s="247"/>
      <c r="M101" s="247"/>
    </row>
    <row r="102" spans="2:13" ht="15.75" customHeight="1" x14ac:dyDescent="0.25">
      <c r="B102" s="626"/>
      <c r="C102" s="635"/>
      <c r="D102" s="567"/>
      <c r="E102" s="621"/>
      <c r="F102" s="626"/>
      <c r="G102" s="626"/>
      <c r="H102" s="246" t="s">
        <v>623</v>
      </c>
      <c r="I102" s="247">
        <f>J102+K102+L102+M102</f>
        <v>0</v>
      </c>
      <c r="J102" s="247"/>
      <c r="K102" s="247"/>
      <c r="L102" s="247"/>
      <c r="M102" s="247"/>
    </row>
    <row r="103" spans="2:13" ht="28.5" customHeight="1" x14ac:dyDescent="0.25">
      <c r="B103" s="624">
        <v>3.14</v>
      </c>
      <c r="C103" s="633" t="s">
        <v>667</v>
      </c>
      <c r="D103" s="567" t="s">
        <v>162</v>
      </c>
      <c r="E103" s="621" t="s">
        <v>162</v>
      </c>
      <c r="F103" s="624">
        <v>2017</v>
      </c>
      <c r="G103" s="624">
        <v>2017</v>
      </c>
      <c r="H103" s="244" t="s">
        <v>620</v>
      </c>
      <c r="I103" s="245">
        <f>I104+I105+I106</f>
        <v>0</v>
      </c>
      <c r="J103" s="245">
        <f>J104+J105+J106</f>
        <v>0</v>
      </c>
      <c r="K103" s="245">
        <f>K104+K105+K106</f>
        <v>0</v>
      </c>
      <c r="L103" s="245">
        <f>L104+L105+L106</f>
        <v>0</v>
      </c>
      <c r="M103" s="245">
        <f>M104+M105+M106</f>
        <v>0</v>
      </c>
    </row>
    <row r="104" spans="2:13" ht="15.75" customHeight="1" x14ac:dyDescent="0.25">
      <c r="B104" s="625"/>
      <c r="C104" s="634"/>
      <c r="D104" s="567"/>
      <c r="E104" s="621"/>
      <c r="F104" s="625"/>
      <c r="G104" s="625"/>
      <c r="H104" s="246" t="s">
        <v>621</v>
      </c>
      <c r="I104" s="247">
        <f>J104+K104+L104+M104</f>
        <v>0</v>
      </c>
      <c r="J104" s="247"/>
      <c r="K104" s="247"/>
      <c r="L104" s="247"/>
      <c r="M104" s="247"/>
    </row>
    <row r="105" spans="2:13" ht="15.75" customHeight="1" x14ac:dyDescent="0.25">
      <c r="B105" s="625"/>
      <c r="C105" s="634"/>
      <c r="D105" s="567"/>
      <c r="E105" s="621"/>
      <c r="F105" s="625"/>
      <c r="G105" s="625"/>
      <c r="H105" s="246" t="s">
        <v>622</v>
      </c>
      <c r="I105" s="247">
        <f>J105+K105+L105+M105</f>
        <v>0</v>
      </c>
      <c r="J105" s="247"/>
      <c r="K105" s="247"/>
      <c r="L105" s="247"/>
      <c r="M105" s="247"/>
    </row>
    <row r="106" spans="2:13" ht="15.75" customHeight="1" x14ac:dyDescent="0.25">
      <c r="B106" s="626"/>
      <c r="C106" s="635"/>
      <c r="D106" s="567"/>
      <c r="E106" s="621"/>
      <c r="F106" s="626"/>
      <c r="G106" s="626"/>
      <c r="H106" s="246" t="s">
        <v>623</v>
      </c>
      <c r="I106" s="247">
        <f>J106+K106+L106+M106</f>
        <v>0</v>
      </c>
      <c r="J106" s="247"/>
      <c r="K106" s="247"/>
      <c r="L106" s="247"/>
      <c r="M106" s="247"/>
    </row>
    <row r="107" spans="2:13" ht="84" customHeight="1" x14ac:dyDescent="0.25">
      <c r="B107" s="648">
        <v>4</v>
      </c>
      <c r="C107" s="721" t="s">
        <v>237</v>
      </c>
      <c r="D107" s="496" t="s">
        <v>646</v>
      </c>
      <c r="E107" s="722" t="s">
        <v>668</v>
      </c>
      <c r="F107" s="648">
        <v>2014</v>
      </c>
      <c r="G107" s="648">
        <v>2018</v>
      </c>
      <c r="H107" s="249" t="s">
        <v>620</v>
      </c>
      <c r="I107" s="251">
        <f>I108+I109+I110</f>
        <v>0</v>
      </c>
      <c r="J107" s="251">
        <f>J108+J109+J110</f>
        <v>0</v>
      </c>
      <c r="K107" s="251">
        <f>K108+K109+K110</f>
        <v>0</v>
      </c>
      <c r="L107" s="251">
        <f>L108+L109+L110</f>
        <v>0</v>
      </c>
      <c r="M107" s="251">
        <f>M108+M109+M110</f>
        <v>0</v>
      </c>
    </row>
    <row r="108" spans="2:13" x14ac:dyDescent="0.25">
      <c r="B108" s="648"/>
      <c r="C108" s="721"/>
      <c r="D108" s="496"/>
      <c r="E108" s="723"/>
      <c r="F108" s="648"/>
      <c r="G108" s="648"/>
      <c r="H108" s="249" t="s">
        <v>621</v>
      </c>
      <c r="I108" s="251">
        <f>J108+K108+L108+M108</f>
        <v>0</v>
      </c>
      <c r="J108" s="251"/>
      <c r="K108" s="251"/>
      <c r="L108" s="251"/>
      <c r="M108" s="251"/>
    </row>
    <row r="109" spans="2:13" x14ac:dyDescent="0.25">
      <c r="B109" s="648"/>
      <c r="C109" s="721"/>
      <c r="D109" s="496"/>
      <c r="E109" s="723"/>
      <c r="F109" s="648"/>
      <c r="G109" s="648"/>
      <c r="H109" s="249" t="s">
        <v>622</v>
      </c>
      <c r="I109" s="251">
        <f>J109+K109+L109+M109</f>
        <v>0</v>
      </c>
      <c r="J109" s="251"/>
      <c r="K109" s="251"/>
      <c r="L109" s="251"/>
      <c r="M109" s="251"/>
    </row>
    <row r="110" spans="2:13" x14ac:dyDescent="0.25">
      <c r="B110" s="648"/>
      <c r="C110" s="721"/>
      <c r="D110" s="496"/>
      <c r="E110" s="724"/>
      <c r="F110" s="648"/>
      <c r="G110" s="648"/>
      <c r="H110" s="249" t="s">
        <v>623</v>
      </c>
      <c r="I110" s="251">
        <f>J110+K110+L110+M110</f>
        <v>0</v>
      </c>
      <c r="J110" s="251"/>
      <c r="K110" s="251"/>
      <c r="L110" s="251"/>
      <c r="M110" s="251"/>
    </row>
    <row r="111" spans="2:13" ht="25.5" customHeight="1" x14ac:dyDescent="0.25">
      <c r="B111" s="662">
        <v>4.0999999999999996</v>
      </c>
      <c r="C111" s="663" t="s">
        <v>669</v>
      </c>
      <c r="D111" s="582"/>
      <c r="E111" s="664"/>
      <c r="F111" s="659">
        <v>2014</v>
      </c>
      <c r="G111" s="659">
        <v>2018</v>
      </c>
      <c r="H111" s="244" t="s">
        <v>620</v>
      </c>
      <c r="I111" s="630" t="s">
        <v>670</v>
      </c>
      <c r="J111" s="631"/>
      <c r="K111" s="631"/>
      <c r="L111" s="631"/>
      <c r="M111" s="632"/>
    </row>
    <row r="112" spans="2:13" ht="15.75" customHeight="1" x14ac:dyDescent="0.25">
      <c r="B112" s="662"/>
      <c r="C112" s="663"/>
      <c r="D112" s="582"/>
      <c r="E112" s="664"/>
      <c r="F112" s="660"/>
      <c r="G112" s="660"/>
      <c r="H112" s="246" t="s">
        <v>621</v>
      </c>
      <c r="I112" s="247">
        <f>J112+K112+L112+M112</f>
        <v>0</v>
      </c>
      <c r="J112" s="247"/>
      <c r="K112" s="247"/>
      <c r="L112" s="247"/>
      <c r="M112" s="247"/>
    </row>
    <row r="113" spans="2:13" ht="15.75" customHeight="1" x14ac:dyDescent="0.25">
      <c r="B113" s="662"/>
      <c r="C113" s="663"/>
      <c r="D113" s="582"/>
      <c r="E113" s="664"/>
      <c r="F113" s="660"/>
      <c r="G113" s="660"/>
      <c r="H113" s="246" t="s">
        <v>622</v>
      </c>
      <c r="I113" s="247">
        <f>J113+K113+L113+M113</f>
        <v>0</v>
      </c>
      <c r="J113" s="247"/>
      <c r="K113" s="247"/>
      <c r="L113" s="247"/>
      <c r="M113" s="247"/>
    </row>
    <row r="114" spans="2:13" ht="15.75" customHeight="1" x14ac:dyDescent="0.25">
      <c r="B114" s="662"/>
      <c r="C114" s="663"/>
      <c r="D114" s="582"/>
      <c r="E114" s="664"/>
      <c r="F114" s="661"/>
      <c r="G114" s="661"/>
      <c r="H114" s="246" t="s">
        <v>623</v>
      </c>
      <c r="I114" s="247">
        <f>J114+K114+L114+M114</f>
        <v>0</v>
      </c>
      <c r="J114" s="247"/>
      <c r="K114" s="247"/>
      <c r="L114" s="247"/>
      <c r="M114" s="247"/>
    </row>
    <row r="115" spans="2:13" ht="24" customHeight="1" x14ac:dyDescent="0.25">
      <c r="B115" s="662">
        <v>4.2</v>
      </c>
      <c r="C115" s="663" t="s">
        <v>671</v>
      </c>
      <c r="D115" s="582"/>
      <c r="E115" s="664"/>
      <c r="F115" s="659">
        <v>2014</v>
      </c>
      <c r="G115" s="659">
        <v>2018</v>
      </c>
      <c r="H115" s="244" t="s">
        <v>620</v>
      </c>
      <c r="I115" s="630" t="s">
        <v>670</v>
      </c>
      <c r="J115" s="631"/>
      <c r="K115" s="631"/>
      <c r="L115" s="631"/>
      <c r="M115" s="632"/>
    </row>
    <row r="116" spans="2:13" ht="15.75" customHeight="1" x14ac:dyDescent="0.25">
      <c r="B116" s="662"/>
      <c r="C116" s="663"/>
      <c r="D116" s="582"/>
      <c r="E116" s="664"/>
      <c r="F116" s="660"/>
      <c r="G116" s="660"/>
      <c r="H116" s="246" t="s">
        <v>621</v>
      </c>
      <c r="I116" s="247">
        <f>J116+K116+L116+M116</f>
        <v>0</v>
      </c>
      <c r="J116" s="247"/>
      <c r="K116" s="247"/>
      <c r="L116" s="247"/>
      <c r="M116" s="247"/>
    </row>
    <row r="117" spans="2:13" ht="15.75" customHeight="1" x14ac:dyDescent="0.25">
      <c r="B117" s="662"/>
      <c r="C117" s="663"/>
      <c r="D117" s="582"/>
      <c r="E117" s="664"/>
      <c r="F117" s="660"/>
      <c r="G117" s="660"/>
      <c r="H117" s="246" t="s">
        <v>622</v>
      </c>
      <c r="I117" s="247">
        <f>J117+K117+L117+M117</f>
        <v>0</v>
      </c>
      <c r="J117" s="247"/>
      <c r="K117" s="247"/>
      <c r="L117" s="247"/>
      <c r="M117" s="247"/>
    </row>
    <row r="118" spans="2:13" ht="15.75" customHeight="1" x14ac:dyDescent="0.25">
      <c r="B118" s="662"/>
      <c r="C118" s="663"/>
      <c r="D118" s="582"/>
      <c r="E118" s="664"/>
      <c r="F118" s="661"/>
      <c r="G118" s="661"/>
      <c r="H118" s="246" t="s">
        <v>623</v>
      </c>
      <c r="I118" s="247">
        <f>J118+K118+L118+M118</f>
        <v>0</v>
      </c>
      <c r="J118" s="247"/>
      <c r="K118" s="247"/>
      <c r="L118" s="247"/>
      <c r="M118" s="247"/>
    </row>
    <row r="119" spans="2:13" ht="22.5" customHeight="1" x14ac:dyDescent="0.25">
      <c r="B119" s="662">
        <v>4.3</v>
      </c>
      <c r="C119" s="663" t="s">
        <v>672</v>
      </c>
      <c r="D119" s="582"/>
      <c r="E119" s="664"/>
      <c r="F119" s="659">
        <v>2014</v>
      </c>
      <c r="G119" s="659">
        <v>2018</v>
      </c>
      <c r="H119" s="244" t="s">
        <v>620</v>
      </c>
      <c r="I119" s="630" t="s">
        <v>670</v>
      </c>
      <c r="J119" s="631"/>
      <c r="K119" s="631"/>
      <c r="L119" s="631"/>
      <c r="M119" s="632"/>
    </row>
    <row r="120" spans="2:13" ht="15.75" customHeight="1" x14ac:dyDescent="0.25">
      <c r="B120" s="662"/>
      <c r="C120" s="663"/>
      <c r="D120" s="582"/>
      <c r="E120" s="664"/>
      <c r="F120" s="660"/>
      <c r="G120" s="660"/>
      <c r="H120" s="246" t="s">
        <v>621</v>
      </c>
      <c r="I120" s="247">
        <f>J120+K120+L120+M120</f>
        <v>0</v>
      </c>
      <c r="J120" s="247"/>
      <c r="K120" s="247"/>
      <c r="L120" s="247"/>
      <c r="M120" s="247"/>
    </row>
    <row r="121" spans="2:13" ht="15.75" customHeight="1" x14ac:dyDescent="0.25">
      <c r="B121" s="662"/>
      <c r="C121" s="663"/>
      <c r="D121" s="582"/>
      <c r="E121" s="664"/>
      <c r="F121" s="660"/>
      <c r="G121" s="660"/>
      <c r="H121" s="246" t="s">
        <v>622</v>
      </c>
      <c r="I121" s="247">
        <f>J121+K121+L121+M121</f>
        <v>0</v>
      </c>
      <c r="J121" s="247"/>
      <c r="K121" s="247"/>
      <c r="L121" s="247"/>
      <c r="M121" s="247"/>
    </row>
    <row r="122" spans="2:13" ht="15.75" customHeight="1" x14ac:dyDescent="0.25">
      <c r="B122" s="662"/>
      <c r="C122" s="663"/>
      <c r="D122" s="582"/>
      <c r="E122" s="664"/>
      <c r="F122" s="661"/>
      <c r="G122" s="661"/>
      <c r="H122" s="246" t="s">
        <v>623</v>
      </c>
      <c r="I122" s="247">
        <f>J122+K122+L122+M122</f>
        <v>0</v>
      </c>
      <c r="J122" s="247"/>
      <c r="K122" s="247"/>
      <c r="L122" s="247"/>
      <c r="M122" s="247"/>
    </row>
    <row r="123" spans="2:13" ht="24.75" customHeight="1" x14ac:dyDescent="0.25">
      <c r="B123" s="662">
        <v>4.4000000000000004</v>
      </c>
      <c r="C123" s="663" t="s">
        <v>673</v>
      </c>
      <c r="D123" s="582"/>
      <c r="E123" s="664"/>
      <c r="F123" s="659">
        <v>2014</v>
      </c>
      <c r="G123" s="659">
        <v>2018</v>
      </c>
      <c r="H123" s="244" t="s">
        <v>620</v>
      </c>
      <c r="I123" s="630" t="s">
        <v>670</v>
      </c>
      <c r="J123" s="631"/>
      <c r="K123" s="631"/>
      <c r="L123" s="631"/>
      <c r="M123" s="632"/>
    </row>
    <row r="124" spans="2:13" ht="15.75" customHeight="1" x14ac:dyDescent="0.25">
      <c r="B124" s="662"/>
      <c r="C124" s="663"/>
      <c r="D124" s="582"/>
      <c r="E124" s="664"/>
      <c r="F124" s="660"/>
      <c r="G124" s="660"/>
      <c r="H124" s="246" t="s">
        <v>621</v>
      </c>
      <c r="I124" s="247">
        <f>J124+K124+L124+M124</f>
        <v>0</v>
      </c>
      <c r="J124" s="247"/>
      <c r="K124" s="247"/>
      <c r="L124" s="247"/>
      <c r="M124" s="247"/>
    </row>
    <row r="125" spans="2:13" ht="15.75" customHeight="1" x14ac:dyDescent="0.25">
      <c r="B125" s="662"/>
      <c r="C125" s="663"/>
      <c r="D125" s="582"/>
      <c r="E125" s="664"/>
      <c r="F125" s="660"/>
      <c r="G125" s="660"/>
      <c r="H125" s="246" t="s">
        <v>622</v>
      </c>
      <c r="I125" s="247">
        <f>J125+K125+L125+M125</f>
        <v>0</v>
      </c>
      <c r="J125" s="247"/>
      <c r="K125" s="247"/>
      <c r="L125" s="247"/>
      <c r="M125" s="247"/>
    </row>
    <row r="126" spans="2:13" ht="15.75" customHeight="1" x14ac:dyDescent="0.25">
      <c r="B126" s="662"/>
      <c r="C126" s="663"/>
      <c r="D126" s="582"/>
      <c r="E126" s="664"/>
      <c r="F126" s="661"/>
      <c r="G126" s="661"/>
      <c r="H126" s="246" t="s">
        <v>623</v>
      </c>
      <c r="I126" s="247">
        <f>J126+K126+L126+M126</f>
        <v>0</v>
      </c>
      <c r="J126" s="247"/>
      <c r="K126" s="247"/>
      <c r="L126" s="247"/>
      <c r="M126" s="247"/>
    </row>
    <row r="127" spans="2:13" ht="24.75" customHeight="1" x14ac:dyDescent="0.25">
      <c r="B127" s="662">
        <v>4.5</v>
      </c>
      <c r="C127" s="663" t="s">
        <v>674</v>
      </c>
      <c r="D127" s="582"/>
      <c r="E127" s="664"/>
      <c r="F127" s="659">
        <v>2014</v>
      </c>
      <c r="G127" s="659">
        <v>2018</v>
      </c>
      <c r="H127" s="244" t="s">
        <v>620</v>
      </c>
      <c r="I127" s="630" t="s">
        <v>670</v>
      </c>
      <c r="J127" s="631"/>
      <c r="K127" s="631"/>
      <c r="L127" s="631"/>
      <c r="M127" s="632"/>
    </row>
    <row r="128" spans="2:13" ht="15.75" customHeight="1" x14ac:dyDescent="0.25">
      <c r="B128" s="662"/>
      <c r="C128" s="663"/>
      <c r="D128" s="582"/>
      <c r="E128" s="664"/>
      <c r="F128" s="660"/>
      <c r="G128" s="660"/>
      <c r="H128" s="246" t="s">
        <v>621</v>
      </c>
      <c r="I128" s="247">
        <f>J128+K128+L128+M128</f>
        <v>0</v>
      </c>
      <c r="J128" s="247"/>
      <c r="K128" s="247"/>
      <c r="L128" s="247"/>
      <c r="M128" s="247"/>
    </row>
    <row r="129" spans="2:13" ht="15.75" customHeight="1" x14ac:dyDescent="0.25">
      <c r="B129" s="662"/>
      <c r="C129" s="663"/>
      <c r="D129" s="582"/>
      <c r="E129" s="664"/>
      <c r="F129" s="660"/>
      <c r="G129" s="660"/>
      <c r="H129" s="246" t="s">
        <v>622</v>
      </c>
      <c r="I129" s="247">
        <f>J129+K129+L129+M129</f>
        <v>0</v>
      </c>
      <c r="J129" s="247"/>
      <c r="K129" s="247"/>
      <c r="L129" s="247"/>
      <c r="M129" s="247"/>
    </row>
    <row r="130" spans="2:13" ht="15.75" customHeight="1" x14ac:dyDescent="0.25">
      <c r="B130" s="662"/>
      <c r="C130" s="663"/>
      <c r="D130" s="582"/>
      <c r="E130" s="664"/>
      <c r="F130" s="661"/>
      <c r="G130" s="661"/>
      <c r="H130" s="246" t="s">
        <v>623</v>
      </c>
      <c r="I130" s="247">
        <f>J130+K130+L130+M130</f>
        <v>0</v>
      </c>
      <c r="J130" s="247"/>
      <c r="K130" s="247"/>
      <c r="L130" s="247"/>
      <c r="M130" s="247"/>
    </row>
    <row r="131" spans="2:13" ht="24" customHeight="1" x14ac:dyDescent="0.25">
      <c r="B131" s="665">
        <v>4.5999999999999996</v>
      </c>
      <c r="C131" s="653" t="s">
        <v>675</v>
      </c>
      <c r="D131" s="596"/>
      <c r="E131" s="656"/>
      <c r="F131" s="659">
        <v>2014</v>
      </c>
      <c r="G131" s="659">
        <v>2018</v>
      </c>
      <c r="H131" s="244" t="s">
        <v>620</v>
      </c>
      <c r="I131" s="630" t="s">
        <v>485</v>
      </c>
      <c r="J131" s="631"/>
      <c r="K131" s="631"/>
      <c r="L131" s="631"/>
      <c r="M131" s="632"/>
    </row>
    <row r="132" spans="2:13" ht="15.75" customHeight="1" x14ac:dyDescent="0.25">
      <c r="B132" s="666"/>
      <c r="C132" s="654"/>
      <c r="D132" s="597"/>
      <c r="E132" s="657"/>
      <c r="F132" s="660"/>
      <c r="G132" s="660"/>
      <c r="H132" s="246" t="s">
        <v>621</v>
      </c>
      <c r="I132" s="247">
        <f>J132+K132+L132+M132</f>
        <v>0</v>
      </c>
      <c r="J132" s="247"/>
      <c r="K132" s="247"/>
      <c r="L132" s="247"/>
      <c r="M132" s="247"/>
    </row>
    <row r="133" spans="2:13" ht="15.75" customHeight="1" x14ac:dyDescent="0.25">
      <c r="B133" s="666"/>
      <c r="C133" s="654"/>
      <c r="D133" s="597"/>
      <c r="E133" s="657"/>
      <c r="F133" s="660"/>
      <c r="G133" s="660"/>
      <c r="H133" s="246" t="s">
        <v>622</v>
      </c>
      <c r="I133" s="247">
        <f>J133+K133+L133+M133</f>
        <v>0</v>
      </c>
      <c r="J133" s="247"/>
      <c r="K133" s="247"/>
      <c r="L133" s="247"/>
      <c r="M133" s="247"/>
    </row>
    <row r="134" spans="2:13" ht="15.75" customHeight="1" x14ac:dyDescent="0.25">
      <c r="B134" s="667"/>
      <c r="C134" s="655"/>
      <c r="D134" s="598"/>
      <c r="E134" s="658"/>
      <c r="F134" s="661"/>
      <c r="G134" s="661"/>
      <c r="H134" s="246" t="s">
        <v>623</v>
      </c>
      <c r="I134" s="247">
        <f>J134+K134+L134+M134</f>
        <v>0</v>
      </c>
      <c r="J134" s="247"/>
      <c r="K134" s="247"/>
      <c r="L134" s="247"/>
      <c r="M134" s="247"/>
    </row>
    <row r="135" spans="2:13" ht="24.75" customHeight="1" x14ac:dyDescent="0.25">
      <c r="B135" s="665">
        <v>4.7</v>
      </c>
      <c r="C135" s="653" t="s">
        <v>676</v>
      </c>
      <c r="D135" s="596"/>
      <c r="E135" s="656"/>
      <c r="F135" s="659">
        <v>2014</v>
      </c>
      <c r="G135" s="659">
        <v>2018</v>
      </c>
      <c r="H135" s="244" t="s">
        <v>620</v>
      </c>
      <c r="I135" s="630" t="s">
        <v>670</v>
      </c>
      <c r="J135" s="631"/>
      <c r="K135" s="631"/>
      <c r="L135" s="631"/>
      <c r="M135" s="632"/>
    </row>
    <row r="136" spans="2:13" ht="15.75" customHeight="1" x14ac:dyDescent="0.25">
      <c r="B136" s="666"/>
      <c r="C136" s="654"/>
      <c r="D136" s="597"/>
      <c r="E136" s="657"/>
      <c r="F136" s="660"/>
      <c r="G136" s="660"/>
      <c r="H136" s="246" t="s">
        <v>621</v>
      </c>
      <c r="I136" s="247">
        <f>J136+K136+L136+M136</f>
        <v>0</v>
      </c>
      <c r="J136" s="247"/>
      <c r="K136" s="247"/>
      <c r="L136" s="247"/>
      <c r="M136" s="247"/>
    </row>
    <row r="137" spans="2:13" ht="15.75" customHeight="1" x14ac:dyDescent="0.25">
      <c r="B137" s="666"/>
      <c r="C137" s="654"/>
      <c r="D137" s="597"/>
      <c r="E137" s="657"/>
      <c r="F137" s="660"/>
      <c r="G137" s="660"/>
      <c r="H137" s="246" t="s">
        <v>622</v>
      </c>
      <c r="I137" s="247">
        <f>J137+K137+L137+M137</f>
        <v>0</v>
      </c>
      <c r="J137" s="247"/>
      <c r="K137" s="247"/>
      <c r="L137" s="247"/>
      <c r="M137" s="247"/>
    </row>
    <row r="138" spans="2:13" ht="15.75" customHeight="1" x14ac:dyDescent="0.25">
      <c r="B138" s="667"/>
      <c r="C138" s="655"/>
      <c r="D138" s="598"/>
      <c r="E138" s="658"/>
      <c r="F138" s="661"/>
      <c r="G138" s="661"/>
      <c r="H138" s="246" t="s">
        <v>623</v>
      </c>
      <c r="I138" s="247">
        <f>J138+K138+L138+M138</f>
        <v>0</v>
      </c>
      <c r="J138" s="247"/>
      <c r="K138" s="247"/>
      <c r="L138" s="247"/>
      <c r="M138" s="247"/>
    </row>
    <row r="139" spans="2:13" ht="24.75" customHeight="1" x14ac:dyDescent="0.25">
      <c r="B139" s="662">
        <v>4.8</v>
      </c>
      <c r="C139" s="663" t="s">
        <v>677</v>
      </c>
      <c r="D139" s="582"/>
      <c r="E139" s="664"/>
      <c r="F139" s="659">
        <v>2014</v>
      </c>
      <c r="G139" s="659">
        <v>2018</v>
      </c>
      <c r="H139" s="244" t="s">
        <v>620</v>
      </c>
      <c r="I139" s="630" t="s">
        <v>485</v>
      </c>
      <c r="J139" s="631"/>
      <c r="K139" s="631"/>
      <c r="L139" s="631"/>
      <c r="M139" s="632"/>
    </row>
    <row r="140" spans="2:13" ht="15.75" customHeight="1" x14ac:dyDescent="0.25">
      <c r="B140" s="662"/>
      <c r="C140" s="663"/>
      <c r="D140" s="582"/>
      <c r="E140" s="664"/>
      <c r="F140" s="660"/>
      <c r="G140" s="660"/>
      <c r="H140" s="246" t="s">
        <v>621</v>
      </c>
      <c r="I140" s="247">
        <f>J140+K140+L140+M140</f>
        <v>0</v>
      </c>
      <c r="J140" s="247"/>
      <c r="K140" s="247"/>
      <c r="L140" s="247"/>
      <c r="M140" s="247"/>
    </row>
    <row r="141" spans="2:13" ht="15.75" customHeight="1" x14ac:dyDescent="0.25">
      <c r="B141" s="662"/>
      <c r="C141" s="663"/>
      <c r="D141" s="582"/>
      <c r="E141" s="664"/>
      <c r="F141" s="660"/>
      <c r="G141" s="660"/>
      <c r="H141" s="246" t="s">
        <v>622</v>
      </c>
      <c r="I141" s="247">
        <f>J141+K141+L141+M141</f>
        <v>0</v>
      </c>
      <c r="J141" s="247"/>
      <c r="K141" s="247"/>
      <c r="L141" s="247"/>
      <c r="M141" s="247"/>
    </row>
    <row r="142" spans="2:13" ht="15.75" customHeight="1" x14ac:dyDescent="0.25">
      <c r="B142" s="662"/>
      <c r="C142" s="663"/>
      <c r="D142" s="582"/>
      <c r="E142" s="664"/>
      <c r="F142" s="661"/>
      <c r="G142" s="661"/>
      <c r="H142" s="246" t="s">
        <v>623</v>
      </c>
      <c r="I142" s="247">
        <f>J142+K142+L142+M142</f>
        <v>0</v>
      </c>
      <c r="J142" s="247"/>
      <c r="K142" s="247"/>
      <c r="L142" s="247"/>
      <c r="M142" s="247"/>
    </row>
    <row r="143" spans="2:13" ht="21.75" customHeight="1" x14ac:dyDescent="0.25">
      <c r="B143" s="662">
        <v>4.9000000000000004</v>
      </c>
      <c r="C143" s="663" t="s">
        <v>678</v>
      </c>
      <c r="D143" s="582"/>
      <c r="E143" s="664"/>
      <c r="F143" s="659">
        <v>2014</v>
      </c>
      <c r="G143" s="659">
        <v>2018</v>
      </c>
      <c r="H143" s="244" t="s">
        <v>620</v>
      </c>
      <c r="I143" s="630" t="s">
        <v>485</v>
      </c>
      <c r="J143" s="631"/>
      <c r="K143" s="631"/>
      <c r="L143" s="631"/>
      <c r="M143" s="632"/>
    </row>
    <row r="144" spans="2:13" ht="15.75" customHeight="1" x14ac:dyDescent="0.25">
      <c r="B144" s="662"/>
      <c r="C144" s="663"/>
      <c r="D144" s="582"/>
      <c r="E144" s="664"/>
      <c r="F144" s="660"/>
      <c r="G144" s="660"/>
      <c r="H144" s="246" t="s">
        <v>621</v>
      </c>
      <c r="I144" s="247">
        <f>J144+K144+L144+M144</f>
        <v>0</v>
      </c>
      <c r="J144" s="247"/>
      <c r="K144" s="247"/>
      <c r="L144" s="247"/>
      <c r="M144" s="247"/>
    </row>
    <row r="145" spans="2:13" ht="15.75" customHeight="1" x14ac:dyDescent="0.25">
      <c r="B145" s="662"/>
      <c r="C145" s="663"/>
      <c r="D145" s="582"/>
      <c r="E145" s="664"/>
      <c r="F145" s="660"/>
      <c r="G145" s="660"/>
      <c r="H145" s="246" t="s">
        <v>622</v>
      </c>
      <c r="I145" s="247">
        <f>J145+K145+L145+M145</f>
        <v>0</v>
      </c>
      <c r="J145" s="247"/>
      <c r="K145" s="247"/>
      <c r="L145" s="247"/>
      <c r="M145" s="247"/>
    </row>
    <row r="146" spans="2:13" ht="15.75" customHeight="1" x14ac:dyDescent="0.25">
      <c r="B146" s="662"/>
      <c r="C146" s="663"/>
      <c r="D146" s="582"/>
      <c r="E146" s="664"/>
      <c r="F146" s="661"/>
      <c r="G146" s="661"/>
      <c r="H146" s="246" t="s">
        <v>623</v>
      </c>
      <c r="I146" s="247">
        <f>J146+K146+L146+M146</f>
        <v>0</v>
      </c>
      <c r="J146" s="247"/>
      <c r="K146" s="247"/>
      <c r="L146" s="247"/>
      <c r="M146" s="247"/>
    </row>
    <row r="147" spans="2:13" ht="25.5" customHeight="1" x14ac:dyDescent="0.25">
      <c r="B147" s="650">
        <v>4.0999999999999996</v>
      </c>
      <c r="C147" s="653" t="s">
        <v>679</v>
      </c>
      <c r="D147" s="596"/>
      <c r="E147" s="656"/>
      <c r="F147" s="659">
        <v>2014</v>
      </c>
      <c r="G147" s="659">
        <v>2018</v>
      </c>
      <c r="H147" s="244" t="s">
        <v>620</v>
      </c>
      <c r="I147" s="630" t="s">
        <v>670</v>
      </c>
      <c r="J147" s="631"/>
      <c r="K147" s="631"/>
      <c r="L147" s="631"/>
      <c r="M147" s="632"/>
    </row>
    <row r="148" spans="2:13" ht="15.75" customHeight="1" x14ac:dyDescent="0.25">
      <c r="B148" s="651"/>
      <c r="C148" s="654"/>
      <c r="D148" s="597"/>
      <c r="E148" s="657"/>
      <c r="F148" s="660"/>
      <c r="G148" s="660"/>
      <c r="H148" s="246" t="s">
        <v>621</v>
      </c>
      <c r="I148" s="247">
        <f>J148+K148+L148+M148</f>
        <v>0</v>
      </c>
      <c r="J148" s="247"/>
      <c r="K148" s="247"/>
      <c r="L148" s="247"/>
      <c r="M148" s="247"/>
    </row>
    <row r="149" spans="2:13" ht="15.75" customHeight="1" x14ac:dyDescent="0.25">
      <c r="B149" s="651"/>
      <c r="C149" s="654"/>
      <c r="D149" s="597"/>
      <c r="E149" s="657"/>
      <c r="F149" s="660"/>
      <c r="G149" s="660"/>
      <c r="H149" s="246" t="s">
        <v>622</v>
      </c>
      <c r="I149" s="247">
        <f>J149+K149+L149+M149</f>
        <v>0</v>
      </c>
      <c r="J149" s="247"/>
      <c r="K149" s="247"/>
      <c r="L149" s="247"/>
      <c r="M149" s="247"/>
    </row>
    <row r="150" spans="2:13" ht="15.75" customHeight="1" x14ac:dyDescent="0.25">
      <c r="B150" s="652"/>
      <c r="C150" s="655"/>
      <c r="D150" s="598"/>
      <c r="E150" s="658"/>
      <c r="F150" s="661"/>
      <c r="G150" s="661"/>
      <c r="H150" s="246" t="s">
        <v>623</v>
      </c>
      <c r="I150" s="247">
        <f>J150+K150+L150+M150</f>
        <v>0</v>
      </c>
      <c r="J150" s="247"/>
      <c r="K150" s="247"/>
      <c r="L150" s="247"/>
      <c r="M150" s="247"/>
    </row>
    <row r="151" spans="2:13" ht="168.75" customHeight="1" x14ac:dyDescent="0.25">
      <c r="B151" s="648">
        <v>5</v>
      </c>
      <c r="C151" s="725" t="s">
        <v>253</v>
      </c>
      <c r="D151" s="497" t="s">
        <v>646</v>
      </c>
      <c r="E151" s="722" t="s">
        <v>680</v>
      </c>
      <c r="F151" s="648">
        <v>2014</v>
      </c>
      <c r="G151" s="648">
        <v>2018</v>
      </c>
      <c r="H151" s="249" t="s">
        <v>620</v>
      </c>
      <c r="I151" s="251">
        <f>SUM(I152:I154)</f>
        <v>225590.5</v>
      </c>
      <c r="J151" s="251">
        <f>SUM(J152:J154)</f>
        <v>89004.6</v>
      </c>
      <c r="K151" s="251">
        <f>SUM(K152:K154)</f>
        <v>109134.6</v>
      </c>
      <c r="L151" s="251">
        <f>SUM(L152:L154)</f>
        <v>11207.800000000001</v>
      </c>
      <c r="M151" s="251">
        <f>SUM(M152:M154)</f>
        <v>16243.5</v>
      </c>
    </row>
    <row r="152" spans="2:13" ht="14.25" customHeight="1" x14ac:dyDescent="0.25">
      <c r="B152" s="648"/>
      <c r="C152" s="726"/>
      <c r="D152" s="498"/>
      <c r="E152" s="723"/>
      <c r="F152" s="648"/>
      <c r="G152" s="648"/>
      <c r="H152" s="249" t="s">
        <v>621</v>
      </c>
      <c r="I152" s="251">
        <f>SUM(I156+I160+I164+I168+I172+I176+I180+I184+I188+I192+I196+I200+I204+I208+I212+I216+I220+I224+I228+I232+I236+I240+I244+I248+I252+I256+I260)</f>
        <v>9642.2000000000007</v>
      </c>
      <c r="J152" s="251">
        <f>SUM(J156+J160+J164+J168+J172+J176+J180+J184+J188+J192+J196+J200+J204+J208+J212+J216+J220+J224+J228+J232+J236+J240+J244+J248+J252+J256+J260)</f>
        <v>1504.1</v>
      </c>
      <c r="K152" s="251">
        <f>SUM(K156+K160+K164+K168+K172+K176+K180+K184+K188+K192+K196+K200+K204+K208+K212+K216+K220+K224+K228+K232+K236+K240+K244+K248+K252+K256+K260)</f>
        <v>7488.3</v>
      </c>
      <c r="L152" s="251">
        <f>SUM(L156+L160+L164+L168+L172+L176+L180+L184+L188+L192+L196+L200+L204+L208+L212+L216+L220+L224+L228+L232+L236+L240+L244+L248+L252+L256+L260)</f>
        <v>106.3</v>
      </c>
      <c r="M152" s="251">
        <f>SUM(M156+M160+M164+M168+M172+M176+M180+M184+M188+M192+M196+M200+M204+M208+M212+M216+M220+M224+M228+M232+M236+M240+M244+M248+M252+M256+M260)</f>
        <v>543.5</v>
      </c>
    </row>
    <row r="153" spans="2:13" ht="14.25" customHeight="1" x14ac:dyDescent="0.25">
      <c r="B153" s="648"/>
      <c r="C153" s="726"/>
      <c r="D153" s="498"/>
      <c r="E153" s="723"/>
      <c r="F153" s="648"/>
      <c r="G153" s="648"/>
      <c r="H153" s="249" t="s">
        <v>622</v>
      </c>
      <c r="I153" s="251">
        <f t="shared" ref="I153:M154" si="3">SUM(I157+I161+I165+I169+I173+I177+I181+I185+I189+I193+I197+I201+I205+I209+I213+I217+I221+I225+I229+I233+I237+I241+I245+I249+I253+I257+I261)</f>
        <v>130311.8</v>
      </c>
      <c r="J153" s="251">
        <f t="shared" si="3"/>
        <v>47091.7</v>
      </c>
      <c r="K153" s="251">
        <f t="shared" si="3"/>
        <v>75407.899999999994</v>
      </c>
      <c r="L153" s="251">
        <f t="shared" si="3"/>
        <v>6462.2000000000007</v>
      </c>
      <c r="M153" s="251">
        <f t="shared" si="3"/>
        <v>1350</v>
      </c>
    </row>
    <row r="154" spans="2:13" ht="14.25" customHeight="1" x14ac:dyDescent="0.25">
      <c r="B154" s="648"/>
      <c r="C154" s="727"/>
      <c r="D154" s="498"/>
      <c r="E154" s="724"/>
      <c r="F154" s="648"/>
      <c r="G154" s="648"/>
      <c r="H154" s="249" t="s">
        <v>623</v>
      </c>
      <c r="I154" s="251">
        <f t="shared" si="3"/>
        <v>85636.5</v>
      </c>
      <c r="J154" s="251">
        <f t="shared" si="3"/>
        <v>40408.800000000003</v>
      </c>
      <c r="K154" s="251">
        <f t="shared" si="3"/>
        <v>26238.400000000001</v>
      </c>
      <c r="L154" s="251">
        <f t="shared" si="3"/>
        <v>4639.3</v>
      </c>
      <c r="M154" s="251">
        <f t="shared" si="3"/>
        <v>14350</v>
      </c>
    </row>
    <row r="155" spans="2:13" ht="59.25" customHeight="1" x14ac:dyDescent="0.25">
      <c r="B155" s="619">
        <v>5.0999999999999996</v>
      </c>
      <c r="C155" s="622" t="s">
        <v>681</v>
      </c>
      <c r="D155" s="647" t="s">
        <v>162</v>
      </c>
      <c r="E155" s="647" t="s">
        <v>162</v>
      </c>
      <c r="F155" s="619">
        <v>2015</v>
      </c>
      <c r="G155" s="619">
        <v>2015</v>
      </c>
      <c r="H155" s="244" t="s">
        <v>620</v>
      </c>
      <c r="I155" s="245">
        <f>I156+I157+I158</f>
        <v>53584.000000000007</v>
      </c>
      <c r="J155" s="245">
        <f>J156+J157+J158</f>
        <v>29471.200000000001</v>
      </c>
      <c r="K155" s="245">
        <f>K156+K157+K158</f>
        <v>20361.900000000001</v>
      </c>
      <c r="L155" s="245">
        <f>L156+L157+L158</f>
        <v>3750.9</v>
      </c>
      <c r="M155" s="245">
        <f>M156+M157+M158</f>
        <v>0</v>
      </c>
    </row>
    <row r="156" spans="2:13" x14ac:dyDescent="0.25">
      <c r="B156" s="619"/>
      <c r="C156" s="622"/>
      <c r="D156" s="647"/>
      <c r="E156" s="647"/>
      <c r="F156" s="619"/>
      <c r="G156" s="619"/>
      <c r="H156" s="246" t="s">
        <v>621</v>
      </c>
      <c r="I156" s="247">
        <f>J156+K156+L156+M156</f>
        <v>0</v>
      </c>
      <c r="J156" s="247"/>
      <c r="K156" s="247"/>
      <c r="L156" s="247"/>
      <c r="M156" s="247"/>
    </row>
    <row r="157" spans="2:13" x14ac:dyDescent="0.25">
      <c r="B157" s="619"/>
      <c r="C157" s="622"/>
      <c r="D157" s="647"/>
      <c r="E157" s="647"/>
      <c r="F157" s="619"/>
      <c r="G157" s="619"/>
      <c r="H157" s="246" t="s">
        <v>622</v>
      </c>
      <c r="I157" s="247">
        <f>J157+K157+L157+M157</f>
        <v>53584.000000000007</v>
      </c>
      <c r="J157" s="247">
        <v>29471.200000000001</v>
      </c>
      <c r="K157" s="247">
        <v>20361.900000000001</v>
      </c>
      <c r="L157" s="247">
        <v>3750.9</v>
      </c>
      <c r="M157" s="247"/>
    </row>
    <row r="158" spans="2:13" x14ac:dyDescent="0.25">
      <c r="B158" s="619"/>
      <c r="C158" s="622"/>
      <c r="D158" s="647"/>
      <c r="E158" s="647"/>
      <c r="F158" s="619"/>
      <c r="G158" s="619"/>
      <c r="H158" s="246" t="s">
        <v>623</v>
      </c>
      <c r="I158" s="247">
        <f>J158+K158+L158+M158</f>
        <v>0</v>
      </c>
      <c r="J158" s="247"/>
      <c r="K158" s="247"/>
      <c r="L158" s="247"/>
      <c r="M158" s="247"/>
    </row>
    <row r="159" spans="2:13" ht="105.75" customHeight="1" x14ac:dyDescent="0.25">
      <c r="B159" s="619">
        <v>5.2</v>
      </c>
      <c r="C159" s="622" t="s">
        <v>682</v>
      </c>
      <c r="D159" s="567" t="s">
        <v>162</v>
      </c>
      <c r="E159" s="621" t="s">
        <v>162</v>
      </c>
      <c r="F159" s="619">
        <v>2014</v>
      </c>
      <c r="G159" s="619">
        <v>2015</v>
      </c>
      <c r="H159" s="244" t="s">
        <v>620</v>
      </c>
      <c r="I159" s="245">
        <f>I160+I161+I162</f>
        <v>40685.799999999996</v>
      </c>
      <c r="J159" s="245">
        <f>J160+J161+J162</f>
        <v>11623.9</v>
      </c>
      <c r="K159" s="245">
        <f>K160+K161+K162</f>
        <v>27899.399999999998</v>
      </c>
      <c r="L159" s="245">
        <f>L160+L161+L162</f>
        <v>1162.5</v>
      </c>
      <c r="M159" s="245">
        <f>M160+M161+M162</f>
        <v>0</v>
      </c>
    </row>
    <row r="160" spans="2:13" x14ac:dyDescent="0.25">
      <c r="B160" s="619"/>
      <c r="C160" s="622"/>
      <c r="D160" s="567"/>
      <c r="E160" s="621"/>
      <c r="F160" s="619"/>
      <c r="G160" s="619"/>
      <c r="H160" s="246" t="s">
        <v>621</v>
      </c>
      <c r="I160" s="247">
        <f>J160+K160+L160+M160</f>
        <v>3502.5</v>
      </c>
      <c r="J160" s="247">
        <v>1000.1</v>
      </c>
      <c r="K160" s="247">
        <v>2402.3000000000002</v>
      </c>
      <c r="L160" s="247">
        <v>100.1</v>
      </c>
      <c r="M160" s="247"/>
    </row>
    <row r="161" spans="2:13" x14ac:dyDescent="0.25">
      <c r="B161" s="619"/>
      <c r="C161" s="622"/>
      <c r="D161" s="567"/>
      <c r="E161" s="621"/>
      <c r="F161" s="619"/>
      <c r="G161" s="619"/>
      <c r="H161" s="246" t="s">
        <v>622</v>
      </c>
      <c r="I161" s="247">
        <f>J161+K161+L161+M161</f>
        <v>37183.299999999996</v>
      </c>
      <c r="J161" s="247">
        <v>10623.8</v>
      </c>
      <c r="K161" s="247">
        <v>25497.1</v>
      </c>
      <c r="L161" s="247">
        <v>1062.4000000000001</v>
      </c>
      <c r="M161" s="247"/>
    </row>
    <row r="162" spans="2:13" x14ac:dyDescent="0.25">
      <c r="B162" s="619"/>
      <c r="C162" s="622"/>
      <c r="D162" s="567"/>
      <c r="E162" s="621"/>
      <c r="F162" s="619"/>
      <c r="G162" s="619"/>
      <c r="H162" s="246" t="s">
        <v>623</v>
      </c>
      <c r="I162" s="247">
        <f>J162+K162+L162+M162</f>
        <v>0</v>
      </c>
      <c r="J162" s="247"/>
      <c r="K162" s="247"/>
      <c r="L162" s="247"/>
      <c r="M162" s="247"/>
    </row>
    <row r="163" spans="2:13" ht="42" customHeight="1" x14ac:dyDescent="0.25">
      <c r="B163" s="619">
        <v>5.3</v>
      </c>
      <c r="C163" s="649" t="s">
        <v>683</v>
      </c>
      <c r="D163" s="647" t="s">
        <v>162</v>
      </c>
      <c r="E163" s="647" t="s">
        <v>162</v>
      </c>
      <c r="F163" s="619">
        <v>2014</v>
      </c>
      <c r="G163" s="619">
        <v>2014</v>
      </c>
      <c r="H163" s="244" t="s">
        <v>620</v>
      </c>
      <c r="I163" s="245">
        <f>I164+I165+I166</f>
        <v>1440</v>
      </c>
      <c r="J163" s="245">
        <f>J164+J165+J166</f>
        <v>0</v>
      </c>
      <c r="K163" s="245">
        <f>K164+K165+K166</f>
        <v>1440</v>
      </c>
      <c r="L163" s="245">
        <f>L164+L165+L166</f>
        <v>0</v>
      </c>
      <c r="M163" s="245">
        <f>M164+M165+M166</f>
        <v>0</v>
      </c>
    </row>
    <row r="164" spans="2:13" x14ac:dyDescent="0.25">
      <c r="B164" s="619"/>
      <c r="C164" s="649"/>
      <c r="D164" s="647"/>
      <c r="E164" s="647"/>
      <c r="F164" s="619"/>
      <c r="G164" s="619"/>
      <c r="H164" s="246" t="s">
        <v>621</v>
      </c>
      <c r="I164" s="247">
        <f>J164+K164+L164+M164</f>
        <v>1440</v>
      </c>
      <c r="J164" s="247"/>
      <c r="K164" s="247">
        <v>1440</v>
      </c>
      <c r="L164" s="247"/>
      <c r="M164" s="247"/>
    </row>
    <row r="165" spans="2:13" x14ac:dyDescent="0.25">
      <c r="B165" s="619"/>
      <c r="C165" s="649"/>
      <c r="D165" s="647"/>
      <c r="E165" s="647"/>
      <c r="F165" s="619"/>
      <c r="G165" s="619"/>
      <c r="H165" s="246" t="s">
        <v>622</v>
      </c>
      <c r="I165" s="247">
        <f>J165+K165+L165+M165</f>
        <v>0</v>
      </c>
      <c r="J165" s="247"/>
      <c r="K165" s="247"/>
      <c r="L165" s="247"/>
      <c r="M165" s="247"/>
    </row>
    <row r="166" spans="2:13" x14ac:dyDescent="0.25">
      <c r="B166" s="619"/>
      <c r="C166" s="649"/>
      <c r="D166" s="647"/>
      <c r="E166" s="647"/>
      <c r="F166" s="619"/>
      <c r="G166" s="619"/>
      <c r="H166" s="246" t="s">
        <v>623</v>
      </c>
      <c r="I166" s="247">
        <f>J166+K166+L166+M166</f>
        <v>0</v>
      </c>
      <c r="J166" s="247"/>
      <c r="K166" s="247"/>
      <c r="L166" s="247"/>
      <c r="M166" s="247"/>
    </row>
    <row r="167" spans="2:13" ht="40.5" customHeight="1" x14ac:dyDescent="0.25">
      <c r="B167" s="619">
        <v>5.4</v>
      </c>
      <c r="C167" s="649" t="s">
        <v>684</v>
      </c>
      <c r="D167" s="567" t="s">
        <v>162</v>
      </c>
      <c r="E167" s="621" t="s">
        <v>162</v>
      </c>
      <c r="F167" s="619">
        <v>2014</v>
      </c>
      <c r="G167" s="619">
        <v>2014</v>
      </c>
      <c r="H167" s="244" t="s">
        <v>620</v>
      </c>
      <c r="I167" s="245">
        <f>I168+I169+I170</f>
        <v>1700</v>
      </c>
      <c r="J167" s="245">
        <f>J168+J169+J170</f>
        <v>0</v>
      </c>
      <c r="K167" s="245">
        <f>K168+K169+K170</f>
        <v>1700</v>
      </c>
      <c r="L167" s="245">
        <f>L168+L169+L170</f>
        <v>0</v>
      </c>
      <c r="M167" s="245">
        <f>M168+M169+M170</f>
        <v>0</v>
      </c>
    </row>
    <row r="168" spans="2:13" x14ac:dyDescent="0.25">
      <c r="B168" s="619"/>
      <c r="C168" s="649"/>
      <c r="D168" s="567"/>
      <c r="E168" s="621"/>
      <c r="F168" s="619"/>
      <c r="G168" s="619"/>
      <c r="H168" s="246" t="s">
        <v>621</v>
      </c>
      <c r="I168" s="247">
        <f>J168+K168+L168+M168</f>
        <v>1700</v>
      </c>
      <c r="J168" s="247"/>
      <c r="K168" s="247">
        <v>1700</v>
      </c>
      <c r="L168" s="247"/>
      <c r="M168" s="247"/>
    </row>
    <row r="169" spans="2:13" x14ac:dyDescent="0.25">
      <c r="B169" s="619"/>
      <c r="C169" s="649"/>
      <c r="D169" s="567"/>
      <c r="E169" s="621"/>
      <c r="F169" s="619"/>
      <c r="G169" s="619"/>
      <c r="H169" s="246" t="s">
        <v>622</v>
      </c>
      <c r="I169" s="247">
        <f>J169+K169+L169+M169</f>
        <v>0</v>
      </c>
      <c r="J169" s="247"/>
      <c r="K169" s="247"/>
      <c r="L169" s="247"/>
      <c r="M169" s="247"/>
    </row>
    <row r="170" spans="2:13" x14ac:dyDescent="0.25">
      <c r="B170" s="619"/>
      <c r="C170" s="649"/>
      <c r="D170" s="567"/>
      <c r="E170" s="621"/>
      <c r="F170" s="619"/>
      <c r="G170" s="619"/>
      <c r="H170" s="246" t="s">
        <v>623</v>
      </c>
      <c r="I170" s="247">
        <f>J170+K170+L170+M170</f>
        <v>0</v>
      </c>
      <c r="J170" s="247"/>
      <c r="K170" s="247"/>
      <c r="L170" s="247"/>
      <c r="M170" s="247"/>
    </row>
    <row r="171" spans="2:13" ht="51.75" customHeight="1" x14ac:dyDescent="0.25">
      <c r="B171" s="619">
        <v>5.5</v>
      </c>
      <c r="C171" s="649" t="s">
        <v>685</v>
      </c>
      <c r="D171" s="647" t="s">
        <v>162</v>
      </c>
      <c r="E171" s="647" t="s">
        <v>162</v>
      </c>
      <c r="F171" s="619">
        <v>2014</v>
      </c>
      <c r="G171" s="619">
        <v>2014</v>
      </c>
      <c r="H171" s="244" t="s">
        <v>620</v>
      </c>
      <c r="I171" s="245">
        <f>I172+I173+I174</f>
        <v>1400</v>
      </c>
      <c r="J171" s="245">
        <f>J172+J173+J174</f>
        <v>0</v>
      </c>
      <c r="K171" s="245">
        <f>K172+K173+K174</f>
        <v>1400</v>
      </c>
      <c r="L171" s="245">
        <f>L172+L173+L174</f>
        <v>0</v>
      </c>
      <c r="M171" s="245">
        <f>M172+M173+M174</f>
        <v>0</v>
      </c>
    </row>
    <row r="172" spans="2:13" x14ac:dyDescent="0.25">
      <c r="B172" s="619"/>
      <c r="C172" s="649"/>
      <c r="D172" s="647"/>
      <c r="E172" s="647"/>
      <c r="F172" s="619"/>
      <c r="G172" s="619"/>
      <c r="H172" s="246" t="s">
        <v>621</v>
      </c>
      <c r="I172" s="247">
        <f>J172+K172+L172+M172</f>
        <v>1400</v>
      </c>
      <c r="J172" s="247"/>
      <c r="K172" s="247">
        <v>1400</v>
      </c>
      <c r="L172" s="247"/>
      <c r="M172" s="247"/>
    </row>
    <row r="173" spans="2:13" x14ac:dyDescent="0.25">
      <c r="B173" s="619"/>
      <c r="C173" s="649"/>
      <c r="D173" s="647"/>
      <c r="E173" s="647"/>
      <c r="F173" s="619"/>
      <c r="G173" s="619"/>
      <c r="H173" s="246" t="s">
        <v>622</v>
      </c>
      <c r="I173" s="247">
        <f>J173+K173+L173+M173</f>
        <v>0</v>
      </c>
      <c r="J173" s="247"/>
      <c r="K173" s="247"/>
      <c r="L173" s="247"/>
      <c r="M173" s="247"/>
    </row>
    <row r="174" spans="2:13" x14ac:dyDescent="0.25">
      <c r="B174" s="619"/>
      <c r="C174" s="649"/>
      <c r="D174" s="647"/>
      <c r="E174" s="647"/>
      <c r="F174" s="619"/>
      <c r="G174" s="619"/>
      <c r="H174" s="246" t="s">
        <v>623</v>
      </c>
      <c r="I174" s="247">
        <f>J174+K174+L174+M174</f>
        <v>0</v>
      </c>
      <c r="J174" s="247"/>
      <c r="K174" s="247"/>
      <c r="L174" s="247"/>
      <c r="M174" s="247"/>
    </row>
    <row r="175" spans="2:13" ht="38.25" customHeight="1" x14ac:dyDescent="0.25">
      <c r="B175" s="619">
        <v>5.6</v>
      </c>
      <c r="C175" s="622" t="s">
        <v>686</v>
      </c>
      <c r="D175" s="567" t="s">
        <v>162</v>
      </c>
      <c r="E175" s="621" t="s">
        <v>162</v>
      </c>
      <c r="F175" s="619">
        <v>2015</v>
      </c>
      <c r="G175" s="619">
        <v>2015</v>
      </c>
      <c r="H175" s="244" t="s">
        <v>620</v>
      </c>
      <c r="I175" s="245">
        <f>I176+I177+I178</f>
        <v>6800</v>
      </c>
      <c r="J175" s="245">
        <f>J176+J177+J178</f>
        <v>0</v>
      </c>
      <c r="K175" s="245">
        <f>K176+K177+K178</f>
        <v>6800</v>
      </c>
      <c r="L175" s="245">
        <f>L176+L177+L178</f>
        <v>0</v>
      </c>
      <c r="M175" s="245">
        <f>M176+M177+M178</f>
        <v>0</v>
      </c>
    </row>
    <row r="176" spans="2:13" x14ac:dyDescent="0.25">
      <c r="B176" s="619"/>
      <c r="C176" s="622"/>
      <c r="D176" s="567"/>
      <c r="E176" s="621"/>
      <c r="F176" s="619"/>
      <c r="G176" s="619"/>
      <c r="H176" s="246" t="s">
        <v>621</v>
      </c>
      <c r="I176" s="247">
        <f>J176+K176+L176+M176</f>
        <v>0</v>
      </c>
      <c r="J176" s="247"/>
      <c r="K176" s="247"/>
      <c r="L176" s="247"/>
      <c r="M176" s="247"/>
    </row>
    <row r="177" spans="2:13" x14ac:dyDescent="0.25">
      <c r="B177" s="619"/>
      <c r="C177" s="622"/>
      <c r="D177" s="567"/>
      <c r="E177" s="621"/>
      <c r="F177" s="619"/>
      <c r="G177" s="619"/>
      <c r="H177" s="246" t="s">
        <v>622</v>
      </c>
      <c r="I177" s="247">
        <f>J177+K177+L177+M177</f>
        <v>6800</v>
      </c>
      <c r="J177" s="247"/>
      <c r="K177" s="247">
        <v>6800</v>
      </c>
      <c r="L177" s="247"/>
      <c r="M177" s="247"/>
    </row>
    <row r="178" spans="2:13" x14ac:dyDescent="0.25">
      <c r="B178" s="619"/>
      <c r="C178" s="622"/>
      <c r="D178" s="567"/>
      <c r="E178" s="621"/>
      <c r="F178" s="619"/>
      <c r="G178" s="619"/>
      <c r="H178" s="246" t="s">
        <v>623</v>
      </c>
      <c r="I178" s="247">
        <f>J178+K178+L178+M178</f>
        <v>0</v>
      </c>
      <c r="J178" s="247"/>
      <c r="K178" s="247"/>
      <c r="L178" s="247"/>
      <c r="M178" s="247"/>
    </row>
    <row r="179" spans="2:13" ht="107.25" customHeight="1" x14ac:dyDescent="0.25">
      <c r="B179" s="619">
        <v>5.7</v>
      </c>
      <c r="C179" s="622" t="s">
        <v>687</v>
      </c>
      <c r="D179" s="647" t="s">
        <v>162</v>
      </c>
      <c r="E179" s="647" t="s">
        <v>162</v>
      </c>
      <c r="F179" s="619">
        <v>2015</v>
      </c>
      <c r="G179" s="619">
        <v>2015</v>
      </c>
      <c r="H179" s="244" t="s">
        <v>620</v>
      </c>
      <c r="I179" s="245">
        <f>I180+I181+I182</f>
        <v>2900</v>
      </c>
      <c r="J179" s="245">
        <f>J180+J181+J182</f>
        <v>0</v>
      </c>
      <c r="K179" s="245">
        <f>K180+K181+K182</f>
        <v>2900</v>
      </c>
      <c r="L179" s="245">
        <f>L180+L181+L182</f>
        <v>0</v>
      </c>
      <c r="M179" s="245">
        <f>M180+M181+M182</f>
        <v>0</v>
      </c>
    </row>
    <row r="180" spans="2:13" x14ac:dyDescent="0.25">
      <c r="B180" s="619"/>
      <c r="C180" s="622"/>
      <c r="D180" s="647"/>
      <c r="E180" s="647"/>
      <c r="F180" s="619"/>
      <c r="G180" s="619"/>
      <c r="H180" s="246" t="s">
        <v>621</v>
      </c>
      <c r="I180" s="247">
        <f>J180+K180+L180+M180</f>
        <v>0</v>
      </c>
      <c r="J180" s="247"/>
      <c r="K180" s="247"/>
      <c r="L180" s="247"/>
      <c r="M180" s="247"/>
    </row>
    <row r="181" spans="2:13" x14ac:dyDescent="0.25">
      <c r="B181" s="619"/>
      <c r="C181" s="622"/>
      <c r="D181" s="647"/>
      <c r="E181" s="647"/>
      <c r="F181" s="619"/>
      <c r="G181" s="619"/>
      <c r="H181" s="246" t="s">
        <v>622</v>
      </c>
      <c r="I181" s="247">
        <f>J181+K181+L181+M181</f>
        <v>2900</v>
      </c>
      <c r="J181" s="247"/>
      <c r="K181" s="247">
        <v>2900</v>
      </c>
      <c r="L181" s="247"/>
      <c r="M181" s="247"/>
    </row>
    <row r="182" spans="2:13" x14ac:dyDescent="0.25">
      <c r="B182" s="619"/>
      <c r="C182" s="622"/>
      <c r="D182" s="647"/>
      <c r="E182" s="647"/>
      <c r="F182" s="619"/>
      <c r="G182" s="619"/>
      <c r="H182" s="246" t="s">
        <v>623</v>
      </c>
      <c r="I182" s="247">
        <f>J182+K182+L182+M182</f>
        <v>0</v>
      </c>
      <c r="J182" s="247"/>
      <c r="K182" s="247"/>
      <c r="L182" s="247"/>
      <c r="M182" s="247"/>
    </row>
    <row r="183" spans="2:13" ht="85.5" customHeight="1" x14ac:dyDescent="0.25">
      <c r="B183" s="619">
        <v>5.8</v>
      </c>
      <c r="C183" s="622" t="s">
        <v>688</v>
      </c>
      <c r="D183" s="567" t="s">
        <v>162</v>
      </c>
      <c r="E183" s="621" t="s">
        <v>162</v>
      </c>
      <c r="F183" s="619">
        <v>2015</v>
      </c>
      <c r="G183" s="619">
        <v>2015</v>
      </c>
      <c r="H183" s="244" t="s">
        <v>620</v>
      </c>
      <c r="I183" s="245">
        <f>I184+I185+I186</f>
        <v>3100</v>
      </c>
      <c r="J183" s="245">
        <f>J184+J185+J186</f>
        <v>0</v>
      </c>
      <c r="K183" s="245">
        <f>K184+K185+K186</f>
        <v>3100</v>
      </c>
      <c r="L183" s="245">
        <f>L184+L185+L186</f>
        <v>0</v>
      </c>
      <c r="M183" s="245">
        <f>M184+M185+M186</f>
        <v>0</v>
      </c>
    </row>
    <row r="184" spans="2:13" x14ac:dyDescent="0.25">
      <c r="B184" s="619"/>
      <c r="C184" s="622"/>
      <c r="D184" s="567"/>
      <c r="E184" s="621"/>
      <c r="F184" s="619"/>
      <c r="G184" s="619"/>
      <c r="H184" s="246" t="s">
        <v>621</v>
      </c>
      <c r="I184" s="247">
        <f>J184+K184+L184+M184</f>
        <v>0</v>
      </c>
      <c r="J184" s="247"/>
      <c r="K184" s="247"/>
      <c r="L184" s="247"/>
      <c r="M184" s="247"/>
    </row>
    <row r="185" spans="2:13" x14ac:dyDescent="0.25">
      <c r="B185" s="619"/>
      <c r="C185" s="622"/>
      <c r="D185" s="567"/>
      <c r="E185" s="621"/>
      <c r="F185" s="619"/>
      <c r="G185" s="619"/>
      <c r="H185" s="246" t="s">
        <v>622</v>
      </c>
      <c r="I185" s="247">
        <f>J185+K185+L185+M185</f>
        <v>3100</v>
      </c>
      <c r="J185" s="247"/>
      <c r="K185" s="247">
        <v>3100</v>
      </c>
      <c r="L185" s="247"/>
      <c r="M185" s="247"/>
    </row>
    <row r="186" spans="2:13" x14ac:dyDescent="0.25">
      <c r="B186" s="619"/>
      <c r="C186" s="622"/>
      <c r="D186" s="567"/>
      <c r="E186" s="621"/>
      <c r="F186" s="619"/>
      <c r="G186" s="619"/>
      <c r="H186" s="246" t="s">
        <v>623</v>
      </c>
      <c r="I186" s="247">
        <f>J186+K186+L186+M186</f>
        <v>0</v>
      </c>
      <c r="J186" s="247"/>
      <c r="K186" s="247"/>
      <c r="L186" s="247"/>
      <c r="M186" s="247"/>
    </row>
    <row r="187" spans="2:13" ht="84" customHeight="1" x14ac:dyDescent="0.25">
      <c r="B187" s="619">
        <v>5.9</v>
      </c>
      <c r="C187" s="622" t="s">
        <v>689</v>
      </c>
      <c r="D187" s="647" t="s">
        <v>162</v>
      </c>
      <c r="E187" s="647" t="s">
        <v>162</v>
      </c>
      <c r="F187" s="619">
        <v>2015</v>
      </c>
      <c r="G187" s="619">
        <v>2015</v>
      </c>
      <c r="H187" s="244" t="s">
        <v>620</v>
      </c>
      <c r="I187" s="245">
        <f>I188+I189+I190</f>
        <v>3200</v>
      </c>
      <c r="J187" s="245">
        <f>J188+J189+J190</f>
        <v>0</v>
      </c>
      <c r="K187" s="245">
        <f>K188+K189+K190</f>
        <v>3200</v>
      </c>
      <c r="L187" s="245">
        <f>L188+L189+L190</f>
        <v>0</v>
      </c>
      <c r="M187" s="245">
        <f>M188+M189+M190</f>
        <v>0</v>
      </c>
    </row>
    <row r="188" spans="2:13" x14ac:dyDescent="0.25">
      <c r="B188" s="619"/>
      <c r="C188" s="622"/>
      <c r="D188" s="647"/>
      <c r="E188" s="647"/>
      <c r="F188" s="619"/>
      <c r="G188" s="619"/>
      <c r="H188" s="246" t="s">
        <v>621</v>
      </c>
      <c r="I188" s="247">
        <f>J188+K188+L188+M188</f>
        <v>0</v>
      </c>
      <c r="J188" s="247"/>
      <c r="K188" s="247"/>
      <c r="L188" s="247"/>
      <c r="M188" s="247"/>
    </row>
    <row r="189" spans="2:13" x14ac:dyDescent="0.25">
      <c r="B189" s="619"/>
      <c r="C189" s="622"/>
      <c r="D189" s="647"/>
      <c r="E189" s="647"/>
      <c r="F189" s="619"/>
      <c r="G189" s="619"/>
      <c r="H189" s="246" t="s">
        <v>622</v>
      </c>
      <c r="I189" s="247">
        <f>J189+K189+L189+M189</f>
        <v>3200</v>
      </c>
      <c r="J189" s="247"/>
      <c r="K189" s="247">
        <v>3200</v>
      </c>
      <c r="L189" s="247"/>
      <c r="M189" s="247"/>
    </row>
    <row r="190" spans="2:13" x14ac:dyDescent="0.25">
      <c r="B190" s="619"/>
      <c r="C190" s="622"/>
      <c r="D190" s="647"/>
      <c r="E190" s="647"/>
      <c r="F190" s="619"/>
      <c r="G190" s="619"/>
      <c r="H190" s="246" t="s">
        <v>623</v>
      </c>
      <c r="I190" s="247">
        <f>J190+K190+L190+M190</f>
        <v>0</v>
      </c>
      <c r="J190" s="247"/>
      <c r="K190" s="247"/>
      <c r="L190" s="247"/>
      <c r="M190" s="247"/>
    </row>
    <row r="191" spans="2:13" ht="26.25" x14ac:dyDescent="0.25">
      <c r="B191" s="646">
        <v>5.0999999999999996</v>
      </c>
      <c r="C191" s="622" t="s">
        <v>690</v>
      </c>
      <c r="D191" s="567" t="s">
        <v>162</v>
      </c>
      <c r="E191" s="621" t="s">
        <v>162</v>
      </c>
      <c r="F191" s="619">
        <v>2015</v>
      </c>
      <c r="G191" s="619">
        <v>2018</v>
      </c>
      <c r="H191" s="244" t="s">
        <v>620</v>
      </c>
      <c r="I191" s="245">
        <f>I192+I193+I194</f>
        <v>3200</v>
      </c>
      <c r="J191" s="245">
        <f>J192+J193+J194</f>
        <v>1600</v>
      </c>
      <c r="K191" s="245">
        <f>K192+K193+K194</f>
        <v>800</v>
      </c>
      <c r="L191" s="245">
        <f>L192+L193+L194</f>
        <v>0</v>
      </c>
      <c r="M191" s="245">
        <f>M192+M193+M194</f>
        <v>800</v>
      </c>
    </row>
    <row r="192" spans="2:13" x14ac:dyDescent="0.25">
      <c r="B192" s="646"/>
      <c r="C192" s="622"/>
      <c r="D192" s="567"/>
      <c r="E192" s="621"/>
      <c r="F192" s="619"/>
      <c r="G192" s="619"/>
      <c r="H192" s="246" t="s">
        <v>621</v>
      </c>
      <c r="I192" s="247">
        <f>J192+K192+L192+M192</f>
        <v>0</v>
      </c>
      <c r="J192" s="247"/>
      <c r="K192" s="247"/>
      <c r="L192" s="247"/>
      <c r="M192" s="247"/>
    </row>
    <row r="193" spans="2:13" x14ac:dyDescent="0.25">
      <c r="B193" s="646"/>
      <c r="C193" s="622"/>
      <c r="D193" s="567"/>
      <c r="E193" s="621"/>
      <c r="F193" s="619"/>
      <c r="G193" s="619"/>
      <c r="H193" s="246" t="s">
        <v>622</v>
      </c>
      <c r="I193" s="247">
        <f>J193+K193+L193+M193</f>
        <v>1600</v>
      </c>
      <c r="J193" s="247">
        <v>800</v>
      </c>
      <c r="K193" s="247">
        <v>400</v>
      </c>
      <c r="L193" s="247"/>
      <c r="M193" s="247">
        <v>400</v>
      </c>
    </row>
    <row r="194" spans="2:13" x14ac:dyDescent="0.25">
      <c r="B194" s="646"/>
      <c r="C194" s="622"/>
      <c r="D194" s="567"/>
      <c r="E194" s="621"/>
      <c r="F194" s="619"/>
      <c r="G194" s="619"/>
      <c r="H194" s="246" t="s">
        <v>623</v>
      </c>
      <c r="I194" s="247">
        <f>J194+K194+L194+M194</f>
        <v>1600</v>
      </c>
      <c r="J194" s="247">
        <v>800</v>
      </c>
      <c r="K194" s="247">
        <v>400</v>
      </c>
      <c r="L194" s="247"/>
      <c r="M194" s="247">
        <v>400</v>
      </c>
    </row>
    <row r="195" spans="2:13" ht="26.25" x14ac:dyDescent="0.25">
      <c r="B195" s="619">
        <v>5.1100000000000003</v>
      </c>
      <c r="C195" s="728" t="s">
        <v>691</v>
      </c>
      <c r="D195" s="647" t="s">
        <v>162</v>
      </c>
      <c r="E195" s="647" t="s">
        <v>162</v>
      </c>
      <c r="F195" s="619">
        <v>2015</v>
      </c>
      <c r="G195" s="619">
        <v>2016</v>
      </c>
      <c r="H195" s="244" t="s">
        <v>620</v>
      </c>
      <c r="I195" s="245">
        <f>I196+I197+I198</f>
        <v>5515</v>
      </c>
      <c r="J195" s="245">
        <f>J196+J197+J198</f>
        <v>3309</v>
      </c>
      <c r="K195" s="245">
        <f>K196+K197+K198</f>
        <v>1103</v>
      </c>
      <c r="L195" s="245">
        <f>L196+L197+L198</f>
        <v>1103</v>
      </c>
      <c r="M195" s="245">
        <f>M196+M197+M198</f>
        <v>0</v>
      </c>
    </row>
    <row r="196" spans="2:13" x14ac:dyDescent="0.25">
      <c r="B196" s="619"/>
      <c r="C196" s="728"/>
      <c r="D196" s="647"/>
      <c r="E196" s="647"/>
      <c r="F196" s="619"/>
      <c r="G196" s="619"/>
      <c r="H196" s="246" t="s">
        <v>621</v>
      </c>
      <c r="I196" s="247">
        <f>J196+K196+L196+M196</f>
        <v>0</v>
      </c>
      <c r="J196" s="247"/>
      <c r="K196" s="247"/>
      <c r="L196" s="247"/>
      <c r="M196" s="247"/>
    </row>
    <row r="197" spans="2:13" x14ac:dyDescent="0.25">
      <c r="B197" s="619"/>
      <c r="C197" s="728"/>
      <c r="D197" s="647"/>
      <c r="E197" s="647"/>
      <c r="F197" s="619"/>
      <c r="G197" s="619"/>
      <c r="H197" s="246" t="s">
        <v>622</v>
      </c>
      <c r="I197" s="247">
        <f>J197+K197+L197+M197</f>
        <v>2757.5</v>
      </c>
      <c r="J197" s="247">
        <v>1654.5</v>
      </c>
      <c r="K197" s="247">
        <v>551.5</v>
      </c>
      <c r="L197" s="247">
        <v>551.5</v>
      </c>
      <c r="M197" s="247"/>
    </row>
    <row r="198" spans="2:13" x14ac:dyDescent="0.25">
      <c r="B198" s="619"/>
      <c r="C198" s="728"/>
      <c r="D198" s="647"/>
      <c r="E198" s="647"/>
      <c r="F198" s="619"/>
      <c r="G198" s="619"/>
      <c r="H198" s="246" t="s">
        <v>623</v>
      </c>
      <c r="I198" s="247">
        <f>J198+K198+L198+M198</f>
        <v>2757.5</v>
      </c>
      <c r="J198" s="247">
        <v>1654.5</v>
      </c>
      <c r="K198" s="247">
        <v>551.5</v>
      </c>
      <c r="L198" s="247">
        <v>551.5</v>
      </c>
      <c r="M198" s="247"/>
    </row>
    <row r="199" spans="2:13" ht="26.25" x14ac:dyDescent="0.25">
      <c r="B199" s="619">
        <v>5.12</v>
      </c>
      <c r="C199" s="728" t="s">
        <v>692</v>
      </c>
      <c r="D199" s="567" t="s">
        <v>162</v>
      </c>
      <c r="E199" s="621" t="s">
        <v>162</v>
      </c>
      <c r="F199" s="619">
        <v>2014</v>
      </c>
      <c r="G199" s="619">
        <v>2015</v>
      </c>
      <c r="H199" s="244" t="s">
        <v>620</v>
      </c>
      <c r="I199" s="245">
        <f>I200+I201+I202</f>
        <v>7086.7</v>
      </c>
      <c r="J199" s="245">
        <f>J200+J201+J202</f>
        <v>3796.2</v>
      </c>
      <c r="K199" s="245">
        <f>K200+K201+K202</f>
        <v>1643.4</v>
      </c>
      <c r="L199" s="245">
        <f>L200+L201+L202</f>
        <v>1103.6000000000001</v>
      </c>
      <c r="M199" s="245">
        <f>M200+M201+M202</f>
        <v>543.5</v>
      </c>
    </row>
    <row r="200" spans="2:13" x14ac:dyDescent="0.25">
      <c r="B200" s="619"/>
      <c r="C200" s="728"/>
      <c r="D200" s="567"/>
      <c r="E200" s="621"/>
      <c r="F200" s="619"/>
      <c r="G200" s="619"/>
      <c r="H200" s="246" t="s">
        <v>621</v>
      </c>
      <c r="I200" s="247">
        <f>J200+K200+L200+M200</f>
        <v>1599.7</v>
      </c>
      <c r="J200" s="247">
        <v>504</v>
      </c>
      <c r="K200" s="247">
        <v>546</v>
      </c>
      <c r="L200" s="247">
        <v>6.2</v>
      </c>
      <c r="M200" s="247">
        <v>543.5</v>
      </c>
    </row>
    <row r="201" spans="2:13" x14ac:dyDescent="0.25">
      <c r="B201" s="619"/>
      <c r="C201" s="728"/>
      <c r="D201" s="567"/>
      <c r="E201" s="621"/>
      <c r="F201" s="619"/>
      <c r="G201" s="619"/>
      <c r="H201" s="246" t="s">
        <v>622</v>
      </c>
      <c r="I201" s="247">
        <f>J201+K201+L201+M201</f>
        <v>5487</v>
      </c>
      <c r="J201" s="247">
        <v>3292.2</v>
      </c>
      <c r="K201" s="247">
        <v>1097.4000000000001</v>
      </c>
      <c r="L201" s="247">
        <v>1097.4000000000001</v>
      </c>
      <c r="M201" s="247"/>
    </row>
    <row r="202" spans="2:13" x14ac:dyDescent="0.25">
      <c r="B202" s="619"/>
      <c r="C202" s="728"/>
      <c r="D202" s="567"/>
      <c r="E202" s="621"/>
      <c r="F202" s="619"/>
      <c r="G202" s="619"/>
      <c r="H202" s="246" t="s">
        <v>623</v>
      </c>
      <c r="I202" s="247">
        <f>J202+K202+L202+M202</f>
        <v>0</v>
      </c>
      <c r="J202" s="247"/>
      <c r="K202" s="247"/>
      <c r="L202" s="247"/>
      <c r="M202" s="247"/>
    </row>
    <row r="203" spans="2:13" ht="26.25" x14ac:dyDescent="0.25">
      <c r="B203" s="619">
        <v>5.13</v>
      </c>
      <c r="C203" s="622" t="s">
        <v>693</v>
      </c>
      <c r="D203" s="647" t="s">
        <v>162</v>
      </c>
      <c r="E203" s="647" t="s">
        <v>162</v>
      </c>
      <c r="F203" s="619">
        <v>2015</v>
      </c>
      <c r="G203" s="619">
        <v>2016</v>
      </c>
      <c r="H203" s="244" t="s">
        <v>620</v>
      </c>
      <c r="I203" s="245">
        <f>I204+I205+I206</f>
        <v>3600</v>
      </c>
      <c r="J203" s="245">
        <f>J204+J205+J206</f>
        <v>1700</v>
      </c>
      <c r="K203" s="245">
        <f>K204+K205+K206</f>
        <v>800</v>
      </c>
      <c r="L203" s="245">
        <f>L204+L205+L206</f>
        <v>0</v>
      </c>
      <c r="M203" s="245">
        <f>M204+M205+M206</f>
        <v>1100</v>
      </c>
    </row>
    <row r="204" spans="2:13" x14ac:dyDescent="0.25">
      <c r="B204" s="619"/>
      <c r="C204" s="622"/>
      <c r="D204" s="647"/>
      <c r="E204" s="647"/>
      <c r="F204" s="619"/>
      <c r="G204" s="619"/>
      <c r="H204" s="246" t="s">
        <v>621</v>
      </c>
      <c r="I204" s="247">
        <f>J204+K204+L204+M204</f>
        <v>0</v>
      </c>
      <c r="J204" s="247"/>
      <c r="K204" s="247"/>
      <c r="L204" s="247"/>
      <c r="M204" s="247"/>
    </row>
    <row r="205" spans="2:13" x14ac:dyDescent="0.25">
      <c r="B205" s="619"/>
      <c r="C205" s="622"/>
      <c r="D205" s="647"/>
      <c r="E205" s="647"/>
      <c r="F205" s="619"/>
      <c r="G205" s="619"/>
      <c r="H205" s="246" t="s">
        <v>622</v>
      </c>
      <c r="I205" s="247">
        <f>J205+K205+L205+M205</f>
        <v>1800</v>
      </c>
      <c r="J205" s="247">
        <v>850</v>
      </c>
      <c r="K205" s="247">
        <v>400</v>
      </c>
      <c r="L205" s="247"/>
      <c r="M205" s="247">
        <v>550</v>
      </c>
    </row>
    <row r="206" spans="2:13" x14ac:dyDescent="0.25">
      <c r="B206" s="619"/>
      <c r="C206" s="622"/>
      <c r="D206" s="647"/>
      <c r="E206" s="647"/>
      <c r="F206" s="619"/>
      <c r="G206" s="619"/>
      <c r="H206" s="246" t="s">
        <v>623</v>
      </c>
      <c r="I206" s="247">
        <f>J206+K206+L206+M206</f>
        <v>1800</v>
      </c>
      <c r="J206" s="247">
        <v>850</v>
      </c>
      <c r="K206" s="247">
        <v>400</v>
      </c>
      <c r="L206" s="247"/>
      <c r="M206" s="247">
        <v>550</v>
      </c>
    </row>
    <row r="207" spans="2:13" ht="26.25" x14ac:dyDescent="0.25">
      <c r="B207" s="619">
        <v>5.14</v>
      </c>
      <c r="C207" s="622" t="s">
        <v>694</v>
      </c>
      <c r="D207" s="567" t="s">
        <v>162</v>
      </c>
      <c r="E207" s="621" t="s">
        <v>162</v>
      </c>
      <c r="F207" s="619">
        <v>2015</v>
      </c>
      <c r="G207" s="619">
        <v>2015</v>
      </c>
      <c r="H207" s="244" t="s">
        <v>620</v>
      </c>
      <c r="I207" s="245">
        <f>I208+I209+I210</f>
        <v>900</v>
      </c>
      <c r="J207" s="245">
        <f>J208+J209+J210</f>
        <v>400</v>
      </c>
      <c r="K207" s="245">
        <f>K208+K209+K210</f>
        <v>100</v>
      </c>
      <c r="L207" s="245">
        <f>L208+L209+L210</f>
        <v>0</v>
      </c>
      <c r="M207" s="245">
        <f>M208+M209+M210</f>
        <v>400</v>
      </c>
    </row>
    <row r="208" spans="2:13" x14ac:dyDescent="0.25">
      <c r="B208" s="619"/>
      <c r="C208" s="622"/>
      <c r="D208" s="567"/>
      <c r="E208" s="621"/>
      <c r="F208" s="619"/>
      <c r="G208" s="619"/>
      <c r="H208" s="246" t="s">
        <v>621</v>
      </c>
      <c r="I208" s="247">
        <f>J208+K208+L208+M208</f>
        <v>0</v>
      </c>
      <c r="J208" s="247"/>
      <c r="K208" s="247"/>
      <c r="L208" s="247"/>
      <c r="M208" s="247"/>
    </row>
    <row r="209" spans="2:13" x14ac:dyDescent="0.25">
      <c r="B209" s="619"/>
      <c r="C209" s="622"/>
      <c r="D209" s="567"/>
      <c r="E209" s="621"/>
      <c r="F209" s="619"/>
      <c r="G209" s="619"/>
      <c r="H209" s="246" t="s">
        <v>622</v>
      </c>
      <c r="I209" s="247">
        <f>J209+K209+L209+M209</f>
        <v>900</v>
      </c>
      <c r="J209" s="247">
        <v>400</v>
      </c>
      <c r="K209" s="247">
        <v>100</v>
      </c>
      <c r="L209" s="247"/>
      <c r="M209" s="247">
        <v>400</v>
      </c>
    </row>
    <row r="210" spans="2:13" x14ac:dyDescent="0.25">
      <c r="B210" s="619"/>
      <c r="C210" s="622"/>
      <c r="D210" s="567"/>
      <c r="E210" s="621"/>
      <c r="F210" s="619"/>
      <c r="G210" s="619"/>
      <c r="H210" s="246" t="s">
        <v>623</v>
      </c>
      <c r="I210" s="247">
        <f>J210+K210+L210+M210</f>
        <v>0</v>
      </c>
      <c r="J210" s="247"/>
      <c r="K210" s="247"/>
      <c r="L210" s="247"/>
      <c r="M210" s="247"/>
    </row>
    <row r="211" spans="2:13" ht="74.25" customHeight="1" x14ac:dyDescent="0.25">
      <c r="B211" s="619">
        <v>5.15</v>
      </c>
      <c r="C211" s="633" t="s">
        <v>695</v>
      </c>
      <c r="D211" s="647" t="s">
        <v>162</v>
      </c>
      <c r="E211" s="647" t="s">
        <v>162</v>
      </c>
      <c r="F211" s="619">
        <v>2015</v>
      </c>
      <c r="G211" s="619">
        <v>2015</v>
      </c>
      <c r="H211" s="244" t="s">
        <v>620</v>
      </c>
      <c r="I211" s="245">
        <f>I212+I213+I214</f>
        <v>3000</v>
      </c>
      <c r="J211" s="245">
        <f>J212+J213+J214</f>
        <v>0</v>
      </c>
      <c r="K211" s="245">
        <f>K212+K213+K214</f>
        <v>3000</v>
      </c>
      <c r="L211" s="245">
        <f>L212+L213+L214</f>
        <v>0</v>
      </c>
      <c r="M211" s="245">
        <f>M212+M213+M214</f>
        <v>0</v>
      </c>
    </row>
    <row r="212" spans="2:13" ht="14.25" customHeight="1" x14ac:dyDescent="0.25">
      <c r="B212" s="619"/>
      <c r="C212" s="634"/>
      <c r="D212" s="647"/>
      <c r="E212" s="647"/>
      <c r="F212" s="619"/>
      <c r="G212" s="619"/>
      <c r="H212" s="246" t="s">
        <v>621</v>
      </c>
      <c r="I212" s="247">
        <f>J212+K212+L212+M212</f>
        <v>0</v>
      </c>
      <c r="J212" s="247"/>
      <c r="K212" s="247"/>
      <c r="L212" s="247"/>
      <c r="M212" s="247"/>
    </row>
    <row r="213" spans="2:13" ht="14.25" customHeight="1" x14ac:dyDescent="0.25">
      <c r="B213" s="619"/>
      <c r="C213" s="634"/>
      <c r="D213" s="647"/>
      <c r="E213" s="647"/>
      <c r="F213" s="619"/>
      <c r="G213" s="619"/>
      <c r="H213" s="246" t="s">
        <v>622</v>
      </c>
      <c r="I213" s="247">
        <f>J213+K213+L213+M213</f>
        <v>3000</v>
      </c>
      <c r="J213" s="247"/>
      <c r="K213" s="247">
        <v>3000</v>
      </c>
      <c r="L213" s="247"/>
      <c r="M213" s="247"/>
    </row>
    <row r="214" spans="2:13" ht="14.25" customHeight="1" x14ac:dyDescent="0.25">
      <c r="B214" s="619"/>
      <c r="C214" s="635"/>
      <c r="D214" s="647"/>
      <c r="E214" s="647"/>
      <c r="F214" s="619"/>
      <c r="G214" s="619"/>
      <c r="H214" s="246" t="s">
        <v>623</v>
      </c>
      <c r="I214" s="247">
        <f>J214+K214+L214+M214</f>
        <v>0</v>
      </c>
      <c r="J214" s="247"/>
      <c r="K214" s="247"/>
      <c r="L214" s="247"/>
      <c r="M214" s="247"/>
    </row>
    <row r="215" spans="2:13" ht="36.75" customHeight="1" x14ac:dyDescent="0.25">
      <c r="B215" s="619">
        <v>5.16</v>
      </c>
      <c r="C215" s="622" t="s">
        <v>696</v>
      </c>
      <c r="D215" s="567" t="s">
        <v>162</v>
      </c>
      <c r="E215" s="621" t="s">
        <v>162</v>
      </c>
      <c r="F215" s="619">
        <v>2015</v>
      </c>
      <c r="G215" s="619">
        <v>2015</v>
      </c>
      <c r="H215" s="244" t="s">
        <v>620</v>
      </c>
      <c r="I215" s="245">
        <f>I216+I217+I218</f>
        <v>4000</v>
      </c>
      <c r="J215" s="245">
        <f>J216+J217+J218</f>
        <v>0</v>
      </c>
      <c r="K215" s="245">
        <f>K216+K217+K218</f>
        <v>4000</v>
      </c>
      <c r="L215" s="245">
        <f>L216+L217+L218</f>
        <v>0</v>
      </c>
      <c r="M215" s="245">
        <f>M216+M217+M218</f>
        <v>0</v>
      </c>
    </row>
    <row r="216" spans="2:13" x14ac:dyDescent="0.25">
      <c r="B216" s="619"/>
      <c r="C216" s="622"/>
      <c r="D216" s="567"/>
      <c r="E216" s="621"/>
      <c r="F216" s="619"/>
      <c r="G216" s="619"/>
      <c r="H216" s="246" t="s">
        <v>621</v>
      </c>
      <c r="I216" s="247">
        <f>J216+K216+L216+M216</f>
        <v>0</v>
      </c>
      <c r="J216" s="247"/>
      <c r="K216" s="247"/>
      <c r="L216" s="247"/>
      <c r="M216" s="247"/>
    </row>
    <row r="217" spans="2:13" x14ac:dyDescent="0.25">
      <c r="B217" s="619"/>
      <c r="C217" s="622"/>
      <c r="D217" s="567"/>
      <c r="E217" s="621"/>
      <c r="F217" s="619"/>
      <c r="G217" s="619"/>
      <c r="H217" s="246" t="s">
        <v>622</v>
      </c>
      <c r="I217" s="247">
        <f>J217+K217+L217+M217</f>
        <v>4000</v>
      </c>
      <c r="J217" s="247"/>
      <c r="K217" s="247">
        <v>4000</v>
      </c>
      <c r="L217" s="247"/>
      <c r="M217" s="247"/>
    </row>
    <row r="218" spans="2:13" x14ac:dyDescent="0.25">
      <c r="B218" s="619"/>
      <c r="C218" s="622"/>
      <c r="D218" s="567"/>
      <c r="E218" s="621"/>
      <c r="F218" s="619"/>
      <c r="G218" s="619"/>
      <c r="H218" s="246" t="s">
        <v>623</v>
      </c>
      <c r="I218" s="247">
        <f>J218+K218+L218+M218</f>
        <v>0</v>
      </c>
      <c r="J218" s="247"/>
      <c r="K218" s="247"/>
      <c r="L218" s="247"/>
      <c r="M218" s="247"/>
    </row>
    <row r="219" spans="2:13" ht="41.25" customHeight="1" x14ac:dyDescent="0.25">
      <c r="B219" s="619">
        <v>5.17</v>
      </c>
      <c r="C219" s="622" t="s">
        <v>697</v>
      </c>
      <c r="D219" s="647" t="s">
        <v>162</v>
      </c>
      <c r="E219" s="647" t="s">
        <v>162</v>
      </c>
      <c r="F219" s="619">
        <v>2015</v>
      </c>
      <c r="G219" s="619">
        <v>2015</v>
      </c>
      <c r="H219" s="244" t="s">
        <v>620</v>
      </c>
      <c r="I219" s="245">
        <f>I220+I221+I222</f>
        <v>4000</v>
      </c>
      <c r="J219" s="245">
        <f>J220+J221+J222</f>
        <v>0</v>
      </c>
      <c r="K219" s="245">
        <f>K220+K221+K222</f>
        <v>4000</v>
      </c>
      <c r="L219" s="245">
        <f>L220+L221+L222</f>
        <v>0</v>
      </c>
      <c r="M219" s="245">
        <f>M220+M221+M222</f>
        <v>0</v>
      </c>
    </row>
    <row r="220" spans="2:13" x14ac:dyDescent="0.25">
      <c r="B220" s="619"/>
      <c r="C220" s="622"/>
      <c r="D220" s="647"/>
      <c r="E220" s="647"/>
      <c r="F220" s="619"/>
      <c r="G220" s="619"/>
      <c r="H220" s="246" t="s">
        <v>621</v>
      </c>
      <c r="I220" s="247">
        <f>J220+K220+L220+M220</f>
        <v>0</v>
      </c>
      <c r="J220" s="247"/>
      <c r="K220" s="247"/>
      <c r="L220" s="247"/>
      <c r="M220" s="247"/>
    </row>
    <row r="221" spans="2:13" x14ac:dyDescent="0.25">
      <c r="B221" s="619"/>
      <c r="C221" s="622"/>
      <c r="D221" s="647"/>
      <c r="E221" s="647"/>
      <c r="F221" s="619"/>
      <c r="G221" s="619"/>
      <c r="H221" s="246" t="s">
        <v>622</v>
      </c>
      <c r="I221" s="247">
        <f>J221+K221+L221+M221</f>
        <v>4000</v>
      </c>
      <c r="J221" s="247"/>
      <c r="K221" s="247">
        <v>4000</v>
      </c>
      <c r="L221" s="247"/>
      <c r="M221" s="247"/>
    </row>
    <row r="222" spans="2:13" x14ac:dyDescent="0.25">
      <c r="B222" s="619"/>
      <c r="C222" s="622"/>
      <c r="D222" s="647"/>
      <c r="E222" s="647"/>
      <c r="F222" s="619"/>
      <c r="G222" s="619"/>
      <c r="H222" s="246" t="s">
        <v>623</v>
      </c>
      <c r="I222" s="247">
        <f>J222+K222+L222+M222</f>
        <v>0</v>
      </c>
      <c r="J222" s="247"/>
      <c r="K222" s="247"/>
      <c r="L222" s="247"/>
      <c r="M222" s="247"/>
    </row>
    <row r="223" spans="2:13" ht="57.75" customHeight="1" x14ac:dyDescent="0.25">
      <c r="B223" s="619">
        <v>5.18</v>
      </c>
      <c r="C223" s="622" t="s">
        <v>698</v>
      </c>
      <c r="D223" s="567" t="s">
        <v>162</v>
      </c>
      <c r="E223" s="621" t="s">
        <v>162</v>
      </c>
      <c r="F223" s="619">
        <v>2016</v>
      </c>
      <c r="G223" s="619">
        <v>2016</v>
      </c>
      <c r="H223" s="244" t="s">
        <v>620</v>
      </c>
      <c r="I223" s="245">
        <f>I224+I225+I226</f>
        <v>9826</v>
      </c>
      <c r="J223" s="245">
        <f>J224+J225+J226</f>
        <v>5404.3</v>
      </c>
      <c r="K223" s="245">
        <f>K224+K225+K226</f>
        <v>3733.9</v>
      </c>
      <c r="L223" s="245">
        <f>L224+L225+L226</f>
        <v>687.8</v>
      </c>
      <c r="M223" s="245">
        <f>M224+M225+M226</f>
        <v>0</v>
      </c>
    </row>
    <row r="224" spans="2:13" x14ac:dyDescent="0.25">
      <c r="B224" s="619"/>
      <c r="C224" s="622"/>
      <c r="D224" s="567"/>
      <c r="E224" s="621"/>
      <c r="F224" s="619"/>
      <c r="G224" s="619"/>
      <c r="H224" s="246" t="s">
        <v>621</v>
      </c>
      <c r="I224" s="247">
        <f>J224+K224+L224+M224</f>
        <v>0</v>
      </c>
      <c r="J224" s="247"/>
      <c r="K224" s="247"/>
      <c r="L224" s="247"/>
      <c r="M224" s="247"/>
    </row>
    <row r="225" spans="2:13" x14ac:dyDescent="0.25">
      <c r="B225" s="619"/>
      <c r="C225" s="622"/>
      <c r="D225" s="567"/>
      <c r="E225" s="621"/>
      <c r="F225" s="619"/>
      <c r="G225" s="619"/>
      <c r="H225" s="246" t="s">
        <v>622</v>
      </c>
      <c r="I225" s="247">
        <f>J225+K225+L225+M225</f>
        <v>0</v>
      </c>
      <c r="J225" s="247"/>
      <c r="K225" s="247"/>
      <c r="L225" s="247"/>
      <c r="M225" s="247"/>
    </row>
    <row r="226" spans="2:13" x14ac:dyDescent="0.25">
      <c r="B226" s="619"/>
      <c r="C226" s="622"/>
      <c r="D226" s="567"/>
      <c r="E226" s="621"/>
      <c r="F226" s="619"/>
      <c r="G226" s="619"/>
      <c r="H226" s="246" t="s">
        <v>623</v>
      </c>
      <c r="I226" s="247">
        <f>J226+K226+L226+M226</f>
        <v>9826</v>
      </c>
      <c r="J226" s="247">
        <v>5404.3</v>
      </c>
      <c r="K226" s="247">
        <v>3733.9</v>
      </c>
      <c r="L226" s="247">
        <v>687.8</v>
      </c>
      <c r="M226" s="247"/>
    </row>
    <row r="227" spans="2:13" ht="105.75" customHeight="1" x14ac:dyDescent="0.25">
      <c r="B227" s="619">
        <v>5.19</v>
      </c>
      <c r="C227" s="622" t="s">
        <v>699</v>
      </c>
      <c r="D227" s="647" t="s">
        <v>162</v>
      </c>
      <c r="E227" s="647" t="s">
        <v>162</v>
      </c>
      <c r="F227" s="619">
        <v>2016</v>
      </c>
      <c r="G227" s="619">
        <v>2016</v>
      </c>
      <c r="H227" s="244" t="s">
        <v>620</v>
      </c>
      <c r="I227" s="245">
        <f>I228+I229+I230</f>
        <v>1800</v>
      </c>
      <c r="J227" s="245">
        <f>J228+J229+J230</f>
        <v>0</v>
      </c>
      <c r="K227" s="245">
        <f>K228+K229+K230</f>
        <v>1800</v>
      </c>
      <c r="L227" s="245">
        <f>L228+L229+L230</f>
        <v>0</v>
      </c>
      <c r="M227" s="245">
        <f>M228+M229+M230</f>
        <v>0</v>
      </c>
    </row>
    <row r="228" spans="2:13" x14ac:dyDescent="0.25">
      <c r="B228" s="619"/>
      <c r="C228" s="622"/>
      <c r="D228" s="647"/>
      <c r="E228" s="647"/>
      <c r="F228" s="619"/>
      <c r="G228" s="619"/>
      <c r="H228" s="246" t="s">
        <v>621</v>
      </c>
      <c r="I228" s="247">
        <f>J228+K228+L228+M228</f>
        <v>0</v>
      </c>
      <c r="J228" s="247"/>
      <c r="K228" s="247"/>
      <c r="L228" s="247"/>
      <c r="M228" s="247"/>
    </row>
    <row r="229" spans="2:13" x14ac:dyDescent="0.25">
      <c r="B229" s="619"/>
      <c r="C229" s="622"/>
      <c r="D229" s="647"/>
      <c r="E229" s="647"/>
      <c r="F229" s="619"/>
      <c r="G229" s="619"/>
      <c r="H229" s="246" t="s">
        <v>622</v>
      </c>
      <c r="I229" s="247">
        <f>J229+K229+L229+M229</f>
        <v>0</v>
      </c>
      <c r="J229" s="247"/>
      <c r="K229" s="247"/>
      <c r="L229" s="247"/>
      <c r="M229" s="247"/>
    </row>
    <row r="230" spans="2:13" x14ac:dyDescent="0.25">
      <c r="B230" s="619"/>
      <c r="C230" s="622"/>
      <c r="D230" s="647"/>
      <c r="E230" s="647"/>
      <c r="F230" s="619"/>
      <c r="G230" s="619"/>
      <c r="H230" s="246" t="s">
        <v>623</v>
      </c>
      <c r="I230" s="247">
        <f>J230+K230+L230+M230</f>
        <v>1800</v>
      </c>
      <c r="J230" s="247"/>
      <c r="K230" s="247">
        <v>1800</v>
      </c>
      <c r="L230" s="247"/>
      <c r="M230" s="247"/>
    </row>
    <row r="231" spans="2:13" ht="105.75" customHeight="1" x14ac:dyDescent="0.25">
      <c r="B231" s="646">
        <v>5.2</v>
      </c>
      <c r="C231" s="622" t="s">
        <v>700</v>
      </c>
      <c r="D231" s="567" t="s">
        <v>162</v>
      </c>
      <c r="E231" s="621" t="s">
        <v>162</v>
      </c>
      <c r="F231" s="619">
        <v>2016</v>
      </c>
      <c r="G231" s="619">
        <v>2016</v>
      </c>
      <c r="H231" s="244" t="s">
        <v>620</v>
      </c>
      <c r="I231" s="245">
        <f>I232+I233+I234</f>
        <v>3200</v>
      </c>
      <c r="J231" s="245">
        <f>J232+J233+J234</f>
        <v>0</v>
      </c>
      <c r="K231" s="245">
        <f>K232+K233+K234</f>
        <v>3200</v>
      </c>
      <c r="L231" s="245">
        <f>L232+L233+L234</f>
        <v>0</v>
      </c>
      <c r="M231" s="245">
        <f>M232+M233+M234</f>
        <v>0</v>
      </c>
    </row>
    <row r="232" spans="2:13" x14ac:dyDescent="0.25">
      <c r="B232" s="646"/>
      <c r="C232" s="622"/>
      <c r="D232" s="567"/>
      <c r="E232" s="621"/>
      <c r="F232" s="619"/>
      <c r="G232" s="619"/>
      <c r="H232" s="246" t="s">
        <v>621</v>
      </c>
      <c r="I232" s="247">
        <f>J232+K232+L232+M232</f>
        <v>0</v>
      </c>
      <c r="J232" s="247"/>
      <c r="K232" s="247"/>
      <c r="L232" s="247"/>
      <c r="M232" s="247"/>
    </row>
    <row r="233" spans="2:13" x14ac:dyDescent="0.25">
      <c r="B233" s="646"/>
      <c r="C233" s="622"/>
      <c r="D233" s="567"/>
      <c r="E233" s="621"/>
      <c r="F233" s="619"/>
      <c r="G233" s="619"/>
      <c r="H233" s="246" t="s">
        <v>622</v>
      </c>
      <c r="I233" s="247">
        <f>J233+K233+L233+M233</f>
        <v>0</v>
      </c>
      <c r="J233" s="247"/>
      <c r="K233" s="247"/>
      <c r="L233" s="247"/>
      <c r="M233" s="247"/>
    </row>
    <row r="234" spans="2:13" x14ac:dyDescent="0.25">
      <c r="B234" s="646"/>
      <c r="C234" s="622"/>
      <c r="D234" s="567"/>
      <c r="E234" s="621"/>
      <c r="F234" s="619"/>
      <c r="G234" s="619"/>
      <c r="H234" s="246" t="s">
        <v>623</v>
      </c>
      <c r="I234" s="247">
        <f>J234+K234+L234+M234</f>
        <v>3200</v>
      </c>
      <c r="J234" s="247"/>
      <c r="K234" s="247">
        <v>3200</v>
      </c>
      <c r="L234" s="247"/>
      <c r="M234" s="247"/>
    </row>
    <row r="235" spans="2:13" ht="105" customHeight="1" x14ac:dyDescent="0.25">
      <c r="B235" s="619">
        <v>5.21</v>
      </c>
      <c r="C235" s="622" t="s">
        <v>701</v>
      </c>
      <c r="D235" s="647" t="s">
        <v>162</v>
      </c>
      <c r="E235" s="647" t="s">
        <v>162</v>
      </c>
      <c r="F235" s="619">
        <v>2016</v>
      </c>
      <c r="G235" s="619">
        <v>2016</v>
      </c>
      <c r="H235" s="244" t="s">
        <v>620</v>
      </c>
      <c r="I235" s="245">
        <f>I236+I237+I238</f>
        <v>2653</v>
      </c>
      <c r="J235" s="245">
        <f>J236+J237+J238</f>
        <v>0</v>
      </c>
      <c r="K235" s="245">
        <f>K236+K237+K238</f>
        <v>2653</v>
      </c>
      <c r="L235" s="245">
        <f>L236+L237+L238</f>
        <v>0</v>
      </c>
      <c r="M235" s="245">
        <f>M236+M237+M238</f>
        <v>0</v>
      </c>
    </row>
    <row r="236" spans="2:13" x14ac:dyDescent="0.25">
      <c r="B236" s="619"/>
      <c r="C236" s="622"/>
      <c r="D236" s="647"/>
      <c r="E236" s="647"/>
      <c r="F236" s="619"/>
      <c r="G236" s="619"/>
      <c r="H236" s="246" t="s">
        <v>621</v>
      </c>
      <c r="I236" s="247">
        <f>J236+K236+L236+M236</f>
        <v>0</v>
      </c>
      <c r="J236" s="247"/>
      <c r="K236" s="247"/>
      <c r="L236" s="247"/>
      <c r="M236" s="247"/>
    </row>
    <row r="237" spans="2:13" x14ac:dyDescent="0.25">
      <c r="B237" s="619"/>
      <c r="C237" s="622"/>
      <c r="D237" s="647"/>
      <c r="E237" s="647"/>
      <c r="F237" s="619"/>
      <c r="G237" s="619"/>
      <c r="H237" s="246" t="s">
        <v>622</v>
      </c>
      <c r="I237" s="247">
        <f>J237+K237+L237+M237</f>
        <v>0</v>
      </c>
      <c r="J237" s="247"/>
      <c r="K237" s="247"/>
      <c r="L237" s="247"/>
      <c r="M237" s="247"/>
    </row>
    <row r="238" spans="2:13" x14ac:dyDescent="0.25">
      <c r="B238" s="619"/>
      <c r="C238" s="622"/>
      <c r="D238" s="647"/>
      <c r="E238" s="647"/>
      <c r="F238" s="619"/>
      <c r="G238" s="619"/>
      <c r="H238" s="246" t="s">
        <v>623</v>
      </c>
      <c r="I238" s="247">
        <f>J238+K238+L238+M238</f>
        <v>2653</v>
      </c>
      <c r="J238" s="247"/>
      <c r="K238" s="247">
        <v>2653</v>
      </c>
      <c r="L238" s="247"/>
      <c r="M238" s="247"/>
    </row>
    <row r="239" spans="2:13" ht="26.25" x14ac:dyDescent="0.25">
      <c r="B239" s="619">
        <v>5.22</v>
      </c>
      <c r="C239" s="728" t="s">
        <v>702</v>
      </c>
      <c r="D239" s="567" t="s">
        <v>162</v>
      </c>
      <c r="E239" s="621" t="s">
        <v>162</v>
      </c>
      <c r="F239" s="619">
        <v>2016</v>
      </c>
      <c r="G239" s="619">
        <v>2016</v>
      </c>
      <c r="H239" s="244" t="s">
        <v>620</v>
      </c>
      <c r="I239" s="245">
        <f>I240+I241+I242</f>
        <v>8000</v>
      </c>
      <c r="J239" s="245">
        <f>J240+J241+J242</f>
        <v>4800</v>
      </c>
      <c r="K239" s="245">
        <f>K240+K241+K242</f>
        <v>1600</v>
      </c>
      <c r="L239" s="245">
        <f>L240+L241+L242</f>
        <v>1600</v>
      </c>
      <c r="M239" s="245">
        <f>M240+M241+M242</f>
        <v>0</v>
      </c>
    </row>
    <row r="240" spans="2:13" x14ac:dyDescent="0.25">
      <c r="B240" s="619"/>
      <c r="C240" s="728"/>
      <c r="D240" s="567"/>
      <c r="E240" s="621"/>
      <c r="F240" s="619"/>
      <c r="G240" s="619"/>
      <c r="H240" s="246" t="s">
        <v>621</v>
      </c>
      <c r="I240" s="247">
        <f>J240+K240+L240+M240</f>
        <v>0</v>
      </c>
      <c r="J240" s="247"/>
      <c r="K240" s="247"/>
      <c r="L240" s="247"/>
      <c r="M240" s="247"/>
    </row>
    <row r="241" spans="2:13" x14ac:dyDescent="0.25">
      <c r="B241" s="619"/>
      <c r="C241" s="728"/>
      <c r="D241" s="567"/>
      <c r="E241" s="621"/>
      <c r="F241" s="619"/>
      <c r="G241" s="619"/>
      <c r="H241" s="246" t="s">
        <v>622</v>
      </c>
      <c r="I241" s="247">
        <f>J241+K241+L241+M241</f>
        <v>0</v>
      </c>
      <c r="J241" s="247"/>
      <c r="K241" s="247"/>
      <c r="L241" s="247"/>
      <c r="M241" s="247"/>
    </row>
    <row r="242" spans="2:13" x14ac:dyDescent="0.25">
      <c r="B242" s="619"/>
      <c r="C242" s="728"/>
      <c r="D242" s="567"/>
      <c r="E242" s="621"/>
      <c r="F242" s="619"/>
      <c r="G242" s="619"/>
      <c r="H242" s="246" t="s">
        <v>623</v>
      </c>
      <c r="I242" s="247">
        <f>J242+K242+L242+M242</f>
        <v>8000</v>
      </c>
      <c r="J242" s="247">
        <v>4800</v>
      </c>
      <c r="K242" s="247">
        <v>1600</v>
      </c>
      <c r="L242" s="247">
        <v>1600</v>
      </c>
      <c r="M242" s="247"/>
    </row>
    <row r="243" spans="2:13" ht="52.5" customHeight="1" x14ac:dyDescent="0.25">
      <c r="B243" s="619">
        <v>5.23</v>
      </c>
      <c r="C243" s="728" t="s">
        <v>703</v>
      </c>
      <c r="D243" s="647" t="s">
        <v>162</v>
      </c>
      <c r="E243" s="647" t="s">
        <v>162</v>
      </c>
      <c r="F243" s="619">
        <v>2016</v>
      </c>
      <c r="G243" s="619">
        <v>2016</v>
      </c>
      <c r="H243" s="244" t="s">
        <v>620</v>
      </c>
      <c r="I243" s="245">
        <f>I244+I245+I246</f>
        <v>2400</v>
      </c>
      <c r="J243" s="245">
        <f>J244+J245+J246</f>
        <v>1200</v>
      </c>
      <c r="K243" s="245">
        <f>K244+K245+K246</f>
        <v>500</v>
      </c>
      <c r="L243" s="245">
        <f>L244+L245+L246</f>
        <v>0</v>
      </c>
      <c r="M243" s="245">
        <f>M244+M245+M246</f>
        <v>700</v>
      </c>
    </row>
    <row r="244" spans="2:13" x14ac:dyDescent="0.25">
      <c r="B244" s="619"/>
      <c r="C244" s="728"/>
      <c r="D244" s="647"/>
      <c r="E244" s="647"/>
      <c r="F244" s="619"/>
      <c r="G244" s="619"/>
      <c r="H244" s="246" t="s">
        <v>621</v>
      </c>
      <c r="I244" s="247">
        <f>J244+K244+L244+M244</f>
        <v>0</v>
      </c>
      <c r="J244" s="247"/>
      <c r="K244" s="247"/>
      <c r="L244" s="247"/>
      <c r="M244" s="247"/>
    </row>
    <row r="245" spans="2:13" x14ac:dyDescent="0.25">
      <c r="B245" s="619"/>
      <c r="C245" s="728"/>
      <c r="D245" s="647"/>
      <c r="E245" s="647"/>
      <c r="F245" s="619"/>
      <c r="G245" s="619"/>
      <c r="H245" s="246" t="s">
        <v>622</v>
      </c>
      <c r="I245" s="247">
        <f>J245+K245+L245+M245</f>
        <v>0</v>
      </c>
      <c r="J245" s="247"/>
      <c r="K245" s="247"/>
      <c r="L245" s="247"/>
      <c r="M245" s="247"/>
    </row>
    <row r="246" spans="2:13" x14ac:dyDescent="0.25">
      <c r="B246" s="619"/>
      <c r="C246" s="728"/>
      <c r="D246" s="647"/>
      <c r="E246" s="647"/>
      <c r="F246" s="619"/>
      <c r="G246" s="619"/>
      <c r="H246" s="246" t="s">
        <v>623</v>
      </c>
      <c r="I246" s="247">
        <f>J246+K246+L246+M246</f>
        <v>2400</v>
      </c>
      <c r="J246" s="247">
        <v>1200</v>
      </c>
      <c r="K246" s="247">
        <v>500</v>
      </c>
      <c r="L246" s="247"/>
      <c r="M246" s="247">
        <v>700</v>
      </c>
    </row>
    <row r="247" spans="2:13" ht="26.25" x14ac:dyDescent="0.25">
      <c r="B247" s="619">
        <v>5.24</v>
      </c>
      <c r="C247" s="728" t="s">
        <v>704</v>
      </c>
      <c r="D247" s="567" t="s">
        <v>162</v>
      </c>
      <c r="E247" s="621" t="s">
        <v>162</v>
      </c>
      <c r="F247" s="619">
        <v>2016</v>
      </c>
      <c r="G247" s="619">
        <v>2016</v>
      </c>
      <c r="H247" s="244" t="s">
        <v>620</v>
      </c>
      <c r="I247" s="245">
        <f>I248+I249+I250</f>
        <v>9000</v>
      </c>
      <c r="J247" s="245">
        <f>J248+J249+J250</f>
        <v>5400</v>
      </c>
      <c r="K247" s="245">
        <f>K248+K249+K250</f>
        <v>1800</v>
      </c>
      <c r="L247" s="245">
        <f>L248+L249+L250</f>
        <v>1800</v>
      </c>
      <c r="M247" s="245">
        <f>M248+M249+M250</f>
        <v>0</v>
      </c>
    </row>
    <row r="248" spans="2:13" x14ac:dyDescent="0.25">
      <c r="B248" s="619"/>
      <c r="C248" s="728"/>
      <c r="D248" s="567"/>
      <c r="E248" s="621"/>
      <c r="F248" s="619"/>
      <c r="G248" s="619"/>
      <c r="H248" s="246" t="s">
        <v>621</v>
      </c>
      <c r="I248" s="247">
        <f>J248+K248+L248+M248</f>
        <v>0</v>
      </c>
      <c r="J248" s="247"/>
      <c r="K248" s="247"/>
      <c r="L248" s="247"/>
      <c r="M248" s="247"/>
    </row>
    <row r="249" spans="2:13" x14ac:dyDescent="0.25">
      <c r="B249" s="619"/>
      <c r="C249" s="728"/>
      <c r="D249" s="567"/>
      <c r="E249" s="621"/>
      <c r="F249" s="619"/>
      <c r="G249" s="619"/>
      <c r="H249" s="246" t="s">
        <v>622</v>
      </c>
      <c r="I249" s="247">
        <f>J249+K249+L249+M249</f>
        <v>0</v>
      </c>
      <c r="J249" s="247"/>
      <c r="K249" s="247"/>
      <c r="L249" s="247"/>
      <c r="M249" s="247"/>
    </row>
    <row r="250" spans="2:13" x14ac:dyDescent="0.25">
      <c r="B250" s="619"/>
      <c r="C250" s="728"/>
      <c r="D250" s="567"/>
      <c r="E250" s="621"/>
      <c r="F250" s="619"/>
      <c r="G250" s="619"/>
      <c r="H250" s="246" t="s">
        <v>623</v>
      </c>
      <c r="I250" s="247">
        <f>J250+K250+L250+M250</f>
        <v>9000</v>
      </c>
      <c r="J250" s="247">
        <v>5400</v>
      </c>
      <c r="K250" s="247">
        <v>1800</v>
      </c>
      <c r="L250" s="247">
        <v>1800</v>
      </c>
      <c r="M250" s="247">
        <v>0</v>
      </c>
    </row>
    <row r="251" spans="2:13" ht="26.25" x14ac:dyDescent="0.25">
      <c r="B251" s="619">
        <v>5.25</v>
      </c>
      <c r="C251" s="622" t="s">
        <v>705</v>
      </c>
      <c r="D251" s="647" t="s">
        <v>162</v>
      </c>
      <c r="E251" s="647" t="s">
        <v>162</v>
      </c>
      <c r="F251" s="619">
        <v>2016</v>
      </c>
      <c r="G251" s="619">
        <v>2017</v>
      </c>
      <c r="H251" s="244" t="s">
        <v>620</v>
      </c>
      <c r="I251" s="245">
        <f>I252+I253+I254</f>
        <v>100</v>
      </c>
      <c r="J251" s="245">
        <f>J252+J253+J254</f>
        <v>100</v>
      </c>
      <c r="K251" s="245">
        <f>K252+K253+K254</f>
        <v>0</v>
      </c>
      <c r="L251" s="245">
        <f>L252+L253+L254</f>
        <v>0</v>
      </c>
      <c r="M251" s="245">
        <f>M252+M253+M254</f>
        <v>0</v>
      </c>
    </row>
    <row r="252" spans="2:13" x14ac:dyDescent="0.25">
      <c r="B252" s="619"/>
      <c r="C252" s="622"/>
      <c r="D252" s="647"/>
      <c r="E252" s="647"/>
      <c r="F252" s="619"/>
      <c r="G252" s="619"/>
      <c r="H252" s="246" t="s">
        <v>621</v>
      </c>
      <c r="I252" s="247">
        <f>J252+K252+L252+M252</f>
        <v>0</v>
      </c>
      <c r="J252" s="247"/>
      <c r="K252" s="247"/>
      <c r="L252" s="247"/>
      <c r="M252" s="247"/>
    </row>
    <row r="253" spans="2:13" x14ac:dyDescent="0.25">
      <c r="B253" s="619"/>
      <c r="C253" s="622"/>
      <c r="D253" s="647"/>
      <c r="E253" s="647"/>
      <c r="F253" s="619"/>
      <c r="G253" s="619"/>
      <c r="H253" s="246" t="s">
        <v>622</v>
      </c>
      <c r="I253" s="247">
        <f>J253+K253+L253+M253</f>
        <v>0</v>
      </c>
      <c r="J253" s="247"/>
      <c r="K253" s="247"/>
      <c r="L253" s="247"/>
      <c r="M253" s="247"/>
    </row>
    <row r="254" spans="2:13" x14ac:dyDescent="0.25">
      <c r="B254" s="619"/>
      <c r="C254" s="622"/>
      <c r="D254" s="647"/>
      <c r="E254" s="647"/>
      <c r="F254" s="619"/>
      <c r="G254" s="619"/>
      <c r="H254" s="246" t="s">
        <v>623</v>
      </c>
      <c r="I254" s="247">
        <f>J254+K254+L254+M254</f>
        <v>100</v>
      </c>
      <c r="J254" s="247">
        <v>100</v>
      </c>
      <c r="K254" s="247"/>
      <c r="L254" s="247"/>
      <c r="M254" s="247"/>
    </row>
    <row r="255" spans="2:13" ht="26.25" x14ac:dyDescent="0.25">
      <c r="B255" s="619">
        <v>5.26</v>
      </c>
      <c r="C255" s="622" t="s">
        <v>706</v>
      </c>
      <c r="D255" s="567" t="s">
        <v>162</v>
      </c>
      <c r="E255" s="621" t="s">
        <v>162</v>
      </c>
      <c r="F255" s="619">
        <v>2016</v>
      </c>
      <c r="G255" s="619">
        <v>2016</v>
      </c>
      <c r="H255" s="244" t="s">
        <v>620</v>
      </c>
      <c r="I255" s="245">
        <f>I256+I257+I258</f>
        <v>40000</v>
      </c>
      <c r="J255" s="245">
        <f>J256+J257+J258</f>
        <v>19000</v>
      </c>
      <c r="K255" s="245">
        <f>K256+K257+K258</f>
        <v>9000</v>
      </c>
      <c r="L255" s="245">
        <f>L256+L257+L258</f>
        <v>0</v>
      </c>
      <c r="M255" s="245">
        <f>M256+M257+M258</f>
        <v>12000</v>
      </c>
    </row>
    <row r="256" spans="2:13" x14ac:dyDescent="0.25">
      <c r="B256" s="619"/>
      <c r="C256" s="622"/>
      <c r="D256" s="567"/>
      <c r="E256" s="621"/>
      <c r="F256" s="619"/>
      <c r="G256" s="619"/>
      <c r="H256" s="246" t="s">
        <v>621</v>
      </c>
      <c r="I256" s="247">
        <f>J256+K256+L256+M256</f>
        <v>0</v>
      </c>
      <c r="J256" s="247"/>
      <c r="K256" s="247"/>
      <c r="L256" s="247"/>
      <c r="M256" s="247"/>
    </row>
    <row r="257" spans="2:13" x14ac:dyDescent="0.25">
      <c r="B257" s="619"/>
      <c r="C257" s="622"/>
      <c r="D257" s="567"/>
      <c r="E257" s="621"/>
      <c r="F257" s="619"/>
      <c r="G257" s="619"/>
      <c r="H257" s="246" t="s">
        <v>622</v>
      </c>
      <c r="I257" s="247">
        <f>J257+K257+L257+M257</f>
        <v>0</v>
      </c>
      <c r="J257" s="247"/>
      <c r="K257" s="247"/>
      <c r="L257" s="247"/>
      <c r="M257" s="247"/>
    </row>
    <row r="258" spans="2:13" x14ac:dyDescent="0.25">
      <c r="B258" s="619"/>
      <c r="C258" s="622"/>
      <c r="D258" s="567"/>
      <c r="E258" s="621"/>
      <c r="F258" s="619"/>
      <c r="G258" s="619"/>
      <c r="H258" s="246" t="s">
        <v>623</v>
      </c>
      <c r="I258" s="247">
        <f>J258+K258+L258+M258</f>
        <v>40000</v>
      </c>
      <c r="J258" s="247">
        <v>19000</v>
      </c>
      <c r="K258" s="247">
        <v>9000</v>
      </c>
      <c r="L258" s="247"/>
      <c r="M258" s="247">
        <v>12000</v>
      </c>
    </row>
    <row r="259" spans="2:13" ht="26.25" x14ac:dyDescent="0.25">
      <c r="B259" s="619">
        <v>5.27</v>
      </c>
      <c r="C259" s="622" t="s">
        <v>707</v>
      </c>
      <c r="D259" s="647" t="s">
        <v>162</v>
      </c>
      <c r="E259" s="647" t="s">
        <v>162</v>
      </c>
      <c r="F259" s="619">
        <v>2016</v>
      </c>
      <c r="G259" s="619">
        <v>2016</v>
      </c>
      <c r="H259" s="244" t="s">
        <v>620</v>
      </c>
      <c r="I259" s="245">
        <f>I260+I261+I262</f>
        <v>2500</v>
      </c>
      <c r="J259" s="245">
        <f>J260+J261+J262</f>
        <v>1200</v>
      </c>
      <c r="K259" s="245">
        <f>K260+K261+K262</f>
        <v>600</v>
      </c>
      <c r="L259" s="245">
        <f>L260+L261+L262</f>
        <v>0</v>
      </c>
      <c r="M259" s="245">
        <f>M260+M261+M262</f>
        <v>700</v>
      </c>
    </row>
    <row r="260" spans="2:13" x14ac:dyDescent="0.25">
      <c r="B260" s="619"/>
      <c r="C260" s="622"/>
      <c r="D260" s="647"/>
      <c r="E260" s="647"/>
      <c r="F260" s="619"/>
      <c r="G260" s="619"/>
      <c r="H260" s="246" t="s">
        <v>621</v>
      </c>
      <c r="I260" s="247">
        <f>J260+K260+L260+M260</f>
        <v>0</v>
      </c>
      <c r="J260" s="247"/>
      <c r="K260" s="247"/>
      <c r="L260" s="247"/>
      <c r="M260" s="247"/>
    </row>
    <row r="261" spans="2:13" x14ac:dyDescent="0.25">
      <c r="B261" s="619"/>
      <c r="C261" s="622"/>
      <c r="D261" s="647"/>
      <c r="E261" s="647"/>
      <c r="F261" s="619"/>
      <c r="G261" s="619"/>
      <c r="H261" s="246" t="s">
        <v>622</v>
      </c>
      <c r="I261" s="247">
        <f>J261+K261+L261+M261</f>
        <v>0</v>
      </c>
      <c r="J261" s="247"/>
      <c r="K261" s="247"/>
      <c r="L261" s="247"/>
      <c r="M261" s="247"/>
    </row>
    <row r="262" spans="2:13" x14ac:dyDescent="0.25">
      <c r="B262" s="619"/>
      <c r="C262" s="622"/>
      <c r="D262" s="647"/>
      <c r="E262" s="647"/>
      <c r="F262" s="619"/>
      <c r="G262" s="619"/>
      <c r="H262" s="246" t="s">
        <v>623</v>
      </c>
      <c r="I262" s="247">
        <f>J262+K262+L262+M262</f>
        <v>2500</v>
      </c>
      <c r="J262" s="247">
        <v>1200</v>
      </c>
      <c r="K262" s="247">
        <v>600</v>
      </c>
      <c r="L262" s="247"/>
      <c r="M262" s="247">
        <v>700</v>
      </c>
    </row>
    <row r="263" spans="2:13" ht="52.5" customHeight="1" x14ac:dyDescent="0.25">
      <c r="B263" s="624">
        <v>5.28</v>
      </c>
      <c r="C263" s="633" t="s">
        <v>708</v>
      </c>
      <c r="D263" s="567" t="s">
        <v>162</v>
      </c>
      <c r="E263" s="621" t="s">
        <v>162</v>
      </c>
      <c r="F263" s="624">
        <v>2017</v>
      </c>
      <c r="G263" s="624">
        <v>2017</v>
      </c>
      <c r="H263" s="244" t="s">
        <v>620</v>
      </c>
      <c r="I263" s="245">
        <f>I264+I265+I266</f>
        <v>0</v>
      </c>
      <c r="J263" s="245">
        <f>J264+J265+J266</f>
        <v>0</v>
      </c>
      <c r="K263" s="245">
        <f>K264+K265+K266</f>
        <v>0</v>
      </c>
      <c r="L263" s="245">
        <f>L264+L265+L266</f>
        <v>0</v>
      </c>
      <c r="M263" s="245">
        <f>M264+M265+M266</f>
        <v>0</v>
      </c>
    </row>
    <row r="264" spans="2:13" x14ac:dyDescent="0.25">
      <c r="B264" s="625"/>
      <c r="C264" s="634"/>
      <c r="D264" s="567"/>
      <c r="E264" s="621"/>
      <c r="F264" s="625"/>
      <c r="G264" s="625"/>
      <c r="H264" s="246" t="s">
        <v>621</v>
      </c>
      <c r="I264" s="247">
        <f>J264+K264+L264+M264</f>
        <v>0</v>
      </c>
      <c r="J264" s="247"/>
      <c r="K264" s="247"/>
      <c r="L264" s="247"/>
      <c r="M264" s="247"/>
    </row>
    <row r="265" spans="2:13" x14ac:dyDescent="0.25">
      <c r="B265" s="625"/>
      <c r="C265" s="634"/>
      <c r="D265" s="567"/>
      <c r="E265" s="621"/>
      <c r="F265" s="625"/>
      <c r="G265" s="625"/>
      <c r="H265" s="246" t="s">
        <v>622</v>
      </c>
      <c r="I265" s="247">
        <f>J265+K265+L265+M265</f>
        <v>0</v>
      </c>
      <c r="J265" s="247"/>
      <c r="K265" s="247"/>
      <c r="L265" s="247"/>
      <c r="M265" s="247"/>
    </row>
    <row r="266" spans="2:13" x14ac:dyDescent="0.25">
      <c r="B266" s="626"/>
      <c r="C266" s="635"/>
      <c r="D266" s="567"/>
      <c r="E266" s="621"/>
      <c r="F266" s="626"/>
      <c r="G266" s="626"/>
      <c r="H266" s="246" t="s">
        <v>623</v>
      </c>
      <c r="I266" s="247">
        <f>J266+K266+L266+M266</f>
        <v>0</v>
      </c>
      <c r="J266" s="247"/>
      <c r="K266" s="247"/>
      <c r="L266" s="247"/>
      <c r="M266" s="247"/>
    </row>
    <row r="267" spans="2:13" ht="53.25" customHeight="1" x14ac:dyDescent="0.25">
      <c r="B267" s="624">
        <v>5.29</v>
      </c>
      <c r="C267" s="633" t="s">
        <v>709</v>
      </c>
      <c r="D267" s="647" t="s">
        <v>162</v>
      </c>
      <c r="E267" s="647" t="s">
        <v>162</v>
      </c>
      <c r="F267" s="624">
        <v>2017</v>
      </c>
      <c r="G267" s="624">
        <v>2017</v>
      </c>
      <c r="H267" s="244" t="s">
        <v>620</v>
      </c>
      <c r="I267" s="245">
        <f>I268+I269+I270</f>
        <v>0</v>
      </c>
      <c r="J267" s="245">
        <f>J268+J269+J270</f>
        <v>0</v>
      </c>
      <c r="K267" s="245">
        <f>K268+K269+K270</f>
        <v>0</v>
      </c>
      <c r="L267" s="245">
        <f>L268+L269+L270</f>
        <v>0</v>
      </c>
      <c r="M267" s="245">
        <f>M268+M269+M270</f>
        <v>0</v>
      </c>
    </row>
    <row r="268" spans="2:13" x14ac:dyDescent="0.25">
      <c r="B268" s="625"/>
      <c r="C268" s="634"/>
      <c r="D268" s="647"/>
      <c r="E268" s="647"/>
      <c r="F268" s="625"/>
      <c r="G268" s="625"/>
      <c r="H268" s="246" t="s">
        <v>621</v>
      </c>
      <c r="I268" s="247">
        <f>J268+K268+L268+M268</f>
        <v>0</v>
      </c>
      <c r="J268" s="247"/>
      <c r="K268" s="247"/>
      <c r="L268" s="247"/>
      <c r="M268" s="247"/>
    </row>
    <row r="269" spans="2:13" x14ac:dyDescent="0.25">
      <c r="B269" s="625"/>
      <c r="C269" s="634"/>
      <c r="D269" s="647"/>
      <c r="E269" s="647"/>
      <c r="F269" s="625"/>
      <c r="G269" s="625"/>
      <c r="H269" s="246" t="s">
        <v>622</v>
      </c>
      <c r="I269" s="247">
        <f>J269+K269+L269+M269</f>
        <v>0</v>
      </c>
      <c r="J269" s="247"/>
      <c r="K269" s="247"/>
      <c r="L269" s="247"/>
      <c r="M269" s="247"/>
    </row>
    <row r="270" spans="2:13" x14ac:dyDescent="0.25">
      <c r="B270" s="626"/>
      <c r="C270" s="635"/>
      <c r="D270" s="647"/>
      <c r="E270" s="647"/>
      <c r="F270" s="626"/>
      <c r="G270" s="626"/>
      <c r="H270" s="246" t="s">
        <v>623</v>
      </c>
      <c r="I270" s="247">
        <f>J270+K270+L270+M270</f>
        <v>0</v>
      </c>
      <c r="J270" s="247"/>
      <c r="K270" s="247"/>
      <c r="L270" s="247"/>
      <c r="M270" s="247"/>
    </row>
    <row r="271" spans="2:13" ht="26.25" x14ac:dyDescent="0.25">
      <c r="B271" s="643">
        <v>5.3</v>
      </c>
      <c r="C271" s="633" t="s">
        <v>710</v>
      </c>
      <c r="D271" s="567" t="s">
        <v>162</v>
      </c>
      <c r="E271" s="621" t="s">
        <v>162</v>
      </c>
      <c r="F271" s="624">
        <v>2017</v>
      </c>
      <c r="G271" s="624">
        <v>2017</v>
      </c>
      <c r="H271" s="244" t="s">
        <v>620</v>
      </c>
      <c r="I271" s="245">
        <f>I272+I273+I274</f>
        <v>0</v>
      </c>
      <c r="J271" s="245">
        <f>J272+J273+J274</f>
        <v>0</v>
      </c>
      <c r="K271" s="245">
        <f>K272+K273+K274</f>
        <v>0</v>
      </c>
      <c r="L271" s="245">
        <f>L272+L273+L274</f>
        <v>0</v>
      </c>
      <c r="M271" s="245">
        <f>M272+M273+M274</f>
        <v>0</v>
      </c>
    </row>
    <row r="272" spans="2:13" x14ac:dyDescent="0.25">
      <c r="B272" s="644"/>
      <c r="C272" s="634"/>
      <c r="D272" s="567"/>
      <c r="E272" s="621"/>
      <c r="F272" s="625"/>
      <c r="G272" s="625"/>
      <c r="H272" s="246" t="s">
        <v>621</v>
      </c>
      <c r="I272" s="247">
        <f>J272+K272+L272+M272</f>
        <v>0</v>
      </c>
      <c r="J272" s="247"/>
      <c r="K272" s="247"/>
      <c r="L272" s="247"/>
      <c r="M272" s="247"/>
    </row>
    <row r="273" spans="2:13" x14ac:dyDescent="0.25">
      <c r="B273" s="644"/>
      <c r="C273" s="634"/>
      <c r="D273" s="567"/>
      <c r="E273" s="621"/>
      <c r="F273" s="625"/>
      <c r="G273" s="625"/>
      <c r="H273" s="246" t="s">
        <v>622</v>
      </c>
      <c r="I273" s="247">
        <f>J273+K273+L273+M273</f>
        <v>0</v>
      </c>
      <c r="J273" s="247"/>
      <c r="K273" s="247"/>
      <c r="L273" s="247"/>
      <c r="M273" s="247"/>
    </row>
    <row r="274" spans="2:13" x14ac:dyDescent="0.25">
      <c r="B274" s="645"/>
      <c r="C274" s="635"/>
      <c r="D274" s="567"/>
      <c r="E274" s="621"/>
      <c r="F274" s="626"/>
      <c r="G274" s="626"/>
      <c r="H274" s="246" t="s">
        <v>623</v>
      </c>
      <c r="I274" s="247">
        <f>J274+K274+L274+M274</f>
        <v>0</v>
      </c>
      <c r="J274" s="247"/>
      <c r="K274" s="247"/>
      <c r="L274" s="247"/>
      <c r="M274" s="247"/>
    </row>
    <row r="275" spans="2:13" ht="38.25" customHeight="1" x14ac:dyDescent="0.25">
      <c r="B275" s="624">
        <v>5.31</v>
      </c>
      <c r="C275" s="633" t="s">
        <v>711</v>
      </c>
      <c r="D275" s="647" t="s">
        <v>162</v>
      </c>
      <c r="E275" s="647" t="s">
        <v>162</v>
      </c>
      <c r="F275" s="624">
        <v>2017</v>
      </c>
      <c r="G275" s="624">
        <v>2017</v>
      </c>
      <c r="H275" s="244" t="s">
        <v>620</v>
      </c>
      <c r="I275" s="245">
        <f>I276+I277+I278</f>
        <v>0</v>
      </c>
      <c r="J275" s="245">
        <f>J276+J277+J278</f>
        <v>0</v>
      </c>
      <c r="K275" s="245">
        <f>K276+K277+K278</f>
        <v>0</v>
      </c>
      <c r="L275" s="245">
        <f>L276+L277+L278</f>
        <v>0</v>
      </c>
      <c r="M275" s="245">
        <f>M276+M277+M278</f>
        <v>0</v>
      </c>
    </row>
    <row r="276" spans="2:13" x14ac:dyDescent="0.25">
      <c r="B276" s="625"/>
      <c r="C276" s="634"/>
      <c r="D276" s="647"/>
      <c r="E276" s="647"/>
      <c r="F276" s="625"/>
      <c r="G276" s="625"/>
      <c r="H276" s="246" t="s">
        <v>621</v>
      </c>
      <c r="I276" s="247">
        <f>J276+K276+L276+M276</f>
        <v>0</v>
      </c>
      <c r="J276" s="247"/>
      <c r="K276" s="247"/>
      <c r="L276" s="247"/>
      <c r="M276" s="247"/>
    </row>
    <row r="277" spans="2:13" x14ac:dyDescent="0.25">
      <c r="B277" s="625"/>
      <c r="C277" s="634"/>
      <c r="D277" s="647"/>
      <c r="E277" s="647"/>
      <c r="F277" s="625"/>
      <c r="G277" s="625"/>
      <c r="H277" s="246" t="s">
        <v>622</v>
      </c>
      <c r="I277" s="247">
        <f>J277+K277+L277+M277</f>
        <v>0</v>
      </c>
      <c r="J277" s="247"/>
      <c r="K277" s="247"/>
      <c r="L277" s="247"/>
      <c r="M277" s="247"/>
    </row>
    <row r="278" spans="2:13" x14ac:dyDescent="0.25">
      <c r="B278" s="626"/>
      <c r="C278" s="635"/>
      <c r="D278" s="647"/>
      <c r="E278" s="647"/>
      <c r="F278" s="626"/>
      <c r="G278" s="626"/>
      <c r="H278" s="246" t="s">
        <v>623</v>
      </c>
      <c r="I278" s="247">
        <f>J278+K278+L278+M278</f>
        <v>0</v>
      </c>
      <c r="J278" s="247"/>
      <c r="K278" s="247"/>
      <c r="L278" s="247"/>
      <c r="M278" s="247"/>
    </row>
    <row r="279" spans="2:13" ht="81.75" customHeight="1" x14ac:dyDescent="0.25">
      <c r="B279" s="624">
        <v>5.32</v>
      </c>
      <c r="C279" s="633" t="s">
        <v>712</v>
      </c>
      <c r="D279" s="567" t="s">
        <v>162</v>
      </c>
      <c r="E279" s="621" t="s">
        <v>162</v>
      </c>
      <c r="F279" s="624">
        <v>2017</v>
      </c>
      <c r="G279" s="624">
        <v>2017</v>
      </c>
      <c r="H279" s="244" t="s">
        <v>620</v>
      </c>
      <c r="I279" s="245">
        <f>I280+I281+I282</f>
        <v>0</v>
      </c>
      <c r="J279" s="245">
        <f>J280+J281+J282</f>
        <v>0</v>
      </c>
      <c r="K279" s="245">
        <f>K280+K281+K282</f>
        <v>0</v>
      </c>
      <c r="L279" s="245">
        <f>L280+L281+L282</f>
        <v>0</v>
      </c>
      <c r="M279" s="245">
        <f>M280+M281+M282</f>
        <v>0</v>
      </c>
    </row>
    <row r="280" spans="2:13" x14ac:dyDescent="0.25">
      <c r="B280" s="625"/>
      <c r="C280" s="634"/>
      <c r="D280" s="567"/>
      <c r="E280" s="621"/>
      <c r="F280" s="625"/>
      <c r="G280" s="625"/>
      <c r="H280" s="246" t="s">
        <v>621</v>
      </c>
      <c r="I280" s="247">
        <f>J280+K280+L280+M280</f>
        <v>0</v>
      </c>
      <c r="J280" s="247"/>
      <c r="K280" s="247"/>
      <c r="L280" s="247"/>
      <c r="M280" s="247"/>
    </row>
    <row r="281" spans="2:13" x14ac:dyDescent="0.25">
      <c r="B281" s="625"/>
      <c r="C281" s="634"/>
      <c r="D281" s="567"/>
      <c r="E281" s="621"/>
      <c r="F281" s="625"/>
      <c r="G281" s="625"/>
      <c r="H281" s="246" t="s">
        <v>622</v>
      </c>
      <c r="I281" s="247">
        <f>J281+K281+L281+M281</f>
        <v>0</v>
      </c>
      <c r="J281" s="247"/>
      <c r="K281" s="247"/>
      <c r="L281" s="247"/>
      <c r="M281" s="247"/>
    </row>
    <row r="282" spans="2:13" x14ac:dyDescent="0.25">
      <c r="B282" s="626"/>
      <c r="C282" s="635"/>
      <c r="D282" s="567"/>
      <c r="E282" s="621"/>
      <c r="F282" s="626"/>
      <c r="G282" s="626"/>
      <c r="H282" s="246" t="s">
        <v>623</v>
      </c>
      <c r="I282" s="247">
        <f>J282+K282+L282+M282</f>
        <v>0</v>
      </c>
      <c r="J282" s="247"/>
      <c r="K282" s="247"/>
      <c r="L282" s="247"/>
      <c r="M282" s="247"/>
    </row>
    <row r="283" spans="2:13" ht="85.5" customHeight="1" x14ac:dyDescent="0.25">
      <c r="B283" s="624">
        <v>5.33</v>
      </c>
      <c r="C283" s="633" t="s">
        <v>713</v>
      </c>
      <c r="D283" s="647" t="s">
        <v>162</v>
      </c>
      <c r="E283" s="647" t="s">
        <v>162</v>
      </c>
      <c r="F283" s="624">
        <v>2017</v>
      </c>
      <c r="G283" s="624">
        <v>2017</v>
      </c>
      <c r="H283" s="244" t="s">
        <v>620</v>
      </c>
      <c r="I283" s="245">
        <f>I284+I285+I286</f>
        <v>0</v>
      </c>
      <c r="J283" s="245">
        <f>J284+J285+J286</f>
        <v>0</v>
      </c>
      <c r="K283" s="245">
        <f>K284+K285+K286</f>
        <v>0</v>
      </c>
      <c r="L283" s="245">
        <f>L284+L285+L286</f>
        <v>0</v>
      </c>
      <c r="M283" s="245">
        <f>M284+M285+M286</f>
        <v>0</v>
      </c>
    </row>
    <row r="284" spans="2:13" x14ac:dyDescent="0.25">
      <c r="B284" s="625"/>
      <c r="C284" s="634"/>
      <c r="D284" s="647"/>
      <c r="E284" s="647"/>
      <c r="F284" s="625"/>
      <c r="G284" s="625"/>
      <c r="H284" s="246" t="s">
        <v>621</v>
      </c>
      <c r="I284" s="247">
        <f>J284+K284+L284+M284</f>
        <v>0</v>
      </c>
      <c r="J284" s="247"/>
      <c r="K284" s="247"/>
      <c r="L284" s="247"/>
      <c r="M284" s="247"/>
    </row>
    <row r="285" spans="2:13" x14ac:dyDescent="0.25">
      <c r="B285" s="625"/>
      <c r="C285" s="634"/>
      <c r="D285" s="647"/>
      <c r="E285" s="647"/>
      <c r="F285" s="625"/>
      <c r="G285" s="625"/>
      <c r="H285" s="246" t="s">
        <v>622</v>
      </c>
      <c r="I285" s="247">
        <f>J285+K285+L285+M285</f>
        <v>0</v>
      </c>
      <c r="J285" s="247"/>
      <c r="K285" s="247"/>
      <c r="L285" s="247"/>
      <c r="M285" s="247"/>
    </row>
    <row r="286" spans="2:13" x14ac:dyDescent="0.25">
      <c r="B286" s="626"/>
      <c r="C286" s="635"/>
      <c r="D286" s="647"/>
      <c r="E286" s="647"/>
      <c r="F286" s="626"/>
      <c r="G286" s="626"/>
      <c r="H286" s="246" t="s">
        <v>623</v>
      </c>
      <c r="I286" s="247">
        <f>J286+K286+L286+M286</f>
        <v>0</v>
      </c>
      <c r="J286" s="247"/>
      <c r="K286" s="247"/>
      <c r="L286" s="247"/>
      <c r="M286" s="247"/>
    </row>
    <row r="287" spans="2:13" ht="26.25" x14ac:dyDescent="0.25">
      <c r="B287" s="624">
        <v>5.34</v>
      </c>
      <c r="C287" s="633" t="s">
        <v>714</v>
      </c>
      <c r="D287" s="567" t="s">
        <v>162</v>
      </c>
      <c r="E287" s="621" t="s">
        <v>162</v>
      </c>
      <c r="F287" s="624">
        <v>2018</v>
      </c>
      <c r="G287" s="624">
        <v>2018</v>
      </c>
      <c r="H287" s="244" t="s">
        <v>620</v>
      </c>
      <c r="I287" s="245">
        <f>I288+I289+I290</f>
        <v>0</v>
      </c>
      <c r="J287" s="245">
        <f>J288+J289+J290</f>
        <v>0</v>
      </c>
      <c r="K287" s="245">
        <f>K288+K289+K290</f>
        <v>0</v>
      </c>
      <c r="L287" s="245">
        <f>L288+L289+L290</f>
        <v>0</v>
      </c>
      <c r="M287" s="245">
        <f>M288+M289+M290</f>
        <v>0</v>
      </c>
    </row>
    <row r="288" spans="2:13" x14ac:dyDescent="0.25">
      <c r="B288" s="625"/>
      <c r="C288" s="634"/>
      <c r="D288" s="567"/>
      <c r="E288" s="621"/>
      <c r="F288" s="625"/>
      <c r="G288" s="625"/>
      <c r="H288" s="246" t="s">
        <v>621</v>
      </c>
      <c r="I288" s="247">
        <f>J288+K288+L288+M288</f>
        <v>0</v>
      </c>
      <c r="J288" s="247"/>
      <c r="K288" s="247"/>
      <c r="L288" s="247"/>
      <c r="M288" s="247"/>
    </row>
    <row r="289" spans="2:13" x14ac:dyDescent="0.25">
      <c r="B289" s="625"/>
      <c r="C289" s="634"/>
      <c r="D289" s="567"/>
      <c r="E289" s="621"/>
      <c r="F289" s="625"/>
      <c r="G289" s="625"/>
      <c r="H289" s="246" t="s">
        <v>622</v>
      </c>
      <c r="I289" s="247">
        <f>J289+K289+L289+M289</f>
        <v>0</v>
      </c>
      <c r="J289" s="247"/>
      <c r="K289" s="247"/>
      <c r="L289" s="247"/>
      <c r="M289" s="247"/>
    </row>
    <row r="290" spans="2:13" x14ac:dyDescent="0.25">
      <c r="B290" s="626"/>
      <c r="C290" s="635"/>
      <c r="D290" s="567"/>
      <c r="E290" s="621"/>
      <c r="F290" s="626"/>
      <c r="G290" s="626"/>
      <c r="H290" s="246" t="s">
        <v>623</v>
      </c>
      <c r="I290" s="247">
        <f>J290+K290+L290+M290</f>
        <v>0</v>
      </c>
      <c r="J290" s="247"/>
      <c r="K290" s="247"/>
      <c r="L290" s="247"/>
      <c r="M290" s="247"/>
    </row>
    <row r="291" spans="2:13" ht="43.5" customHeight="1" x14ac:dyDescent="0.25">
      <c r="B291" s="624">
        <v>5.35</v>
      </c>
      <c r="C291" s="633" t="s">
        <v>715</v>
      </c>
      <c r="D291" s="647" t="s">
        <v>162</v>
      </c>
      <c r="E291" s="647" t="s">
        <v>162</v>
      </c>
      <c r="F291" s="624">
        <v>2018</v>
      </c>
      <c r="G291" s="624">
        <v>2018</v>
      </c>
      <c r="H291" s="244" t="s">
        <v>620</v>
      </c>
      <c r="I291" s="245">
        <f>I292+I293+I294</f>
        <v>0</v>
      </c>
      <c r="J291" s="245">
        <f>J292+J293+J294</f>
        <v>0</v>
      </c>
      <c r="K291" s="245">
        <f>K292+K293+K294</f>
        <v>0</v>
      </c>
      <c r="L291" s="245">
        <f>L292+L293+L294</f>
        <v>0</v>
      </c>
      <c r="M291" s="245">
        <f>M292+M293+M294</f>
        <v>0</v>
      </c>
    </row>
    <row r="292" spans="2:13" x14ac:dyDescent="0.25">
      <c r="B292" s="625"/>
      <c r="C292" s="634"/>
      <c r="D292" s="647"/>
      <c r="E292" s="647"/>
      <c r="F292" s="625"/>
      <c r="G292" s="625"/>
      <c r="H292" s="246" t="s">
        <v>621</v>
      </c>
      <c r="I292" s="247">
        <f>J292+K292+L292+M292</f>
        <v>0</v>
      </c>
      <c r="J292" s="247"/>
      <c r="K292" s="247"/>
      <c r="L292" s="247"/>
      <c r="M292" s="247"/>
    </row>
    <row r="293" spans="2:13" x14ac:dyDescent="0.25">
      <c r="B293" s="625"/>
      <c r="C293" s="634"/>
      <c r="D293" s="647"/>
      <c r="E293" s="647"/>
      <c r="F293" s="625"/>
      <c r="G293" s="625"/>
      <c r="H293" s="246" t="s">
        <v>622</v>
      </c>
      <c r="I293" s="247">
        <f>J293+K293+L293+M293</f>
        <v>0</v>
      </c>
      <c r="J293" s="247"/>
      <c r="K293" s="247"/>
      <c r="L293" s="247"/>
      <c r="M293" s="247"/>
    </row>
    <row r="294" spans="2:13" x14ac:dyDescent="0.25">
      <c r="B294" s="626"/>
      <c r="C294" s="635"/>
      <c r="D294" s="647"/>
      <c r="E294" s="647"/>
      <c r="F294" s="626"/>
      <c r="G294" s="626"/>
      <c r="H294" s="246" t="s">
        <v>623</v>
      </c>
      <c r="I294" s="247">
        <f>J294+K294+L294+M294</f>
        <v>0</v>
      </c>
      <c r="J294" s="247"/>
      <c r="K294" s="247"/>
      <c r="L294" s="247"/>
      <c r="M294" s="247"/>
    </row>
    <row r="295" spans="2:13" ht="27.75" customHeight="1" x14ac:dyDescent="0.25">
      <c r="B295" s="624">
        <v>5.36</v>
      </c>
      <c r="C295" s="633" t="s">
        <v>716</v>
      </c>
      <c r="D295" s="567" t="s">
        <v>162</v>
      </c>
      <c r="E295" s="621" t="s">
        <v>162</v>
      </c>
      <c r="F295" s="624">
        <v>2018</v>
      </c>
      <c r="G295" s="624">
        <v>2018</v>
      </c>
      <c r="H295" s="244" t="s">
        <v>620</v>
      </c>
      <c r="I295" s="245">
        <f>I296+I297+I298</f>
        <v>0</v>
      </c>
      <c r="J295" s="245">
        <f>J296+J297+J298</f>
        <v>0</v>
      </c>
      <c r="K295" s="245">
        <f>K296+K297+K298</f>
        <v>0</v>
      </c>
      <c r="L295" s="245">
        <f>L296+L297+L298</f>
        <v>0</v>
      </c>
      <c r="M295" s="245">
        <f>M296+M297+M298</f>
        <v>0</v>
      </c>
    </row>
    <row r="296" spans="2:13" ht="15.75" customHeight="1" x14ac:dyDescent="0.25">
      <c r="B296" s="625"/>
      <c r="C296" s="634"/>
      <c r="D296" s="567"/>
      <c r="E296" s="621"/>
      <c r="F296" s="625"/>
      <c r="G296" s="625"/>
      <c r="H296" s="246" t="s">
        <v>621</v>
      </c>
      <c r="I296" s="247">
        <f>J296+K296+L296+M296</f>
        <v>0</v>
      </c>
      <c r="J296" s="247"/>
      <c r="K296" s="247"/>
      <c r="L296" s="247"/>
      <c r="M296" s="247"/>
    </row>
    <row r="297" spans="2:13" ht="15.75" customHeight="1" x14ac:dyDescent="0.25">
      <c r="B297" s="625"/>
      <c r="C297" s="634"/>
      <c r="D297" s="567"/>
      <c r="E297" s="621"/>
      <c r="F297" s="625"/>
      <c r="G297" s="625"/>
      <c r="H297" s="246" t="s">
        <v>622</v>
      </c>
      <c r="I297" s="247">
        <f>J297+K297+L297+M297</f>
        <v>0</v>
      </c>
      <c r="J297" s="247"/>
      <c r="K297" s="247"/>
      <c r="L297" s="247"/>
      <c r="M297" s="247"/>
    </row>
    <row r="298" spans="2:13" ht="15.75" customHeight="1" x14ac:dyDescent="0.25">
      <c r="B298" s="626"/>
      <c r="C298" s="635"/>
      <c r="D298" s="567"/>
      <c r="E298" s="621"/>
      <c r="F298" s="626"/>
      <c r="G298" s="626"/>
      <c r="H298" s="246" t="s">
        <v>623</v>
      </c>
      <c r="I298" s="247">
        <f>J298+K298+L298+M298</f>
        <v>0</v>
      </c>
      <c r="J298" s="247"/>
      <c r="K298" s="247"/>
      <c r="L298" s="247"/>
      <c r="M298" s="247"/>
    </row>
    <row r="299" spans="2:13" ht="135" customHeight="1" x14ac:dyDescent="0.25">
      <c r="B299" s="648">
        <v>6</v>
      </c>
      <c r="C299" s="721" t="s">
        <v>334</v>
      </c>
      <c r="D299" s="497" t="s">
        <v>646</v>
      </c>
      <c r="E299" s="716" t="s">
        <v>717</v>
      </c>
      <c r="F299" s="648">
        <v>2014</v>
      </c>
      <c r="G299" s="648">
        <v>2018</v>
      </c>
      <c r="H299" s="249" t="s">
        <v>620</v>
      </c>
      <c r="I299" s="251">
        <f>I300+I301+I302</f>
        <v>610200</v>
      </c>
      <c r="J299" s="251">
        <f>J300+J301+J302</f>
        <v>0</v>
      </c>
      <c r="K299" s="251">
        <f>K300+K301+K302</f>
        <v>603000</v>
      </c>
      <c r="L299" s="251">
        <f>L300+L301+L302</f>
        <v>7200</v>
      </c>
      <c r="M299" s="251">
        <f>M300+M301+M302</f>
        <v>0</v>
      </c>
    </row>
    <row r="300" spans="2:13" ht="14.25" customHeight="1" x14ac:dyDescent="0.25">
      <c r="B300" s="648"/>
      <c r="C300" s="721"/>
      <c r="D300" s="498"/>
      <c r="E300" s="718"/>
      <c r="F300" s="648"/>
      <c r="G300" s="648"/>
      <c r="H300" s="249" t="s">
        <v>621</v>
      </c>
      <c r="I300" s="251">
        <f>SUM(I304+I308+I312+I316+I320+I324+I328+I332+I336+I340+I344+I348+I352+I356)</f>
        <v>0</v>
      </c>
      <c r="J300" s="251">
        <f>SUM(J304+J308+J312+J316+J320+J324+J328+J332+J336+J340+J344+J348+J352+J356)</f>
        <v>0</v>
      </c>
      <c r="K300" s="251">
        <f>SUM(K304+K308+K312+K316+K320+K324+K328+K332+K336+K340+K344+K348+K352+K356)</f>
        <v>0</v>
      </c>
      <c r="L300" s="251">
        <f>SUM(L304+L308+L312+L316+L320+L324+L328+L332+L336+L340+L344+L348+L352+L356)</f>
        <v>0</v>
      </c>
      <c r="M300" s="251">
        <f>SUM(M304+M308+M312+M316+M320+M324+M328+M332+M336+M340+M344+M348+M352+M356)</f>
        <v>0</v>
      </c>
    </row>
    <row r="301" spans="2:13" ht="14.25" customHeight="1" x14ac:dyDescent="0.25">
      <c r="B301" s="648"/>
      <c r="C301" s="721"/>
      <c r="D301" s="498"/>
      <c r="E301" s="718"/>
      <c r="F301" s="648"/>
      <c r="G301" s="648"/>
      <c r="H301" s="249" t="s">
        <v>622</v>
      </c>
      <c r="I301" s="251">
        <f t="shared" ref="I301:M302" si="4">SUM(I305+I309+I313+I317+I321+I325+I329+I333+I337+I341+I345+I349+I353+I357)</f>
        <v>610200</v>
      </c>
      <c r="J301" s="251">
        <f t="shared" si="4"/>
        <v>0</v>
      </c>
      <c r="K301" s="251">
        <f t="shared" si="4"/>
        <v>603000</v>
      </c>
      <c r="L301" s="251">
        <f t="shared" si="4"/>
        <v>7200</v>
      </c>
      <c r="M301" s="251">
        <f t="shared" si="4"/>
        <v>0</v>
      </c>
    </row>
    <row r="302" spans="2:13" ht="14.25" customHeight="1" x14ac:dyDescent="0.25">
      <c r="B302" s="648"/>
      <c r="C302" s="721"/>
      <c r="D302" s="498"/>
      <c r="E302" s="720"/>
      <c r="F302" s="648"/>
      <c r="G302" s="648"/>
      <c r="H302" s="249" t="s">
        <v>623</v>
      </c>
      <c r="I302" s="251">
        <f t="shared" si="4"/>
        <v>0</v>
      </c>
      <c r="J302" s="251">
        <f t="shared" si="4"/>
        <v>0</v>
      </c>
      <c r="K302" s="251">
        <f t="shared" si="4"/>
        <v>0</v>
      </c>
      <c r="L302" s="251">
        <f t="shared" si="4"/>
        <v>0</v>
      </c>
      <c r="M302" s="251">
        <f t="shared" si="4"/>
        <v>0</v>
      </c>
    </row>
    <row r="303" spans="2:13" ht="26.25" x14ac:dyDescent="0.25">
      <c r="B303" s="619">
        <v>6.1</v>
      </c>
      <c r="C303" s="622" t="s">
        <v>718</v>
      </c>
      <c r="D303" s="647" t="s">
        <v>162</v>
      </c>
      <c r="E303" s="647" t="s">
        <v>162</v>
      </c>
      <c r="F303" s="619">
        <v>2015</v>
      </c>
      <c r="G303" s="619">
        <v>2015</v>
      </c>
      <c r="H303" s="244" t="s">
        <v>620</v>
      </c>
      <c r="I303" s="245">
        <f>I304+I305+I306</f>
        <v>3800</v>
      </c>
      <c r="J303" s="245">
        <f>J304+J305+J306</f>
        <v>0</v>
      </c>
      <c r="K303" s="245">
        <f>K304+K305+K306</f>
        <v>3800</v>
      </c>
      <c r="L303" s="245">
        <f>L304+L305+L306</f>
        <v>0</v>
      </c>
      <c r="M303" s="245">
        <f>M304+M305+M306</f>
        <v>0</v>
      </c>
    </row>
    <row r="304" spans="2:13" x14ac:dyDescent="0.25">
      <c r="B304" s="619"/>
      <c r="C304" s="622"/>
      <c r="D304" s="647"/>
      <c r="E304" s="647"/>
      <c r="F304" s="619"/>
      <c r="G304" s="619"/>
      <c r="H304" s="246" t="s">
        <v>621</v>
      </c>
      <c r="I304" s="247">
        <f>J304+K304+L304+M304</f>
        <v>0</v>
      </c>
      <c r="J304" s="247"/>
      <c r="K304" s="247"/>
      <c r="L304" s="247"/>
      <c r="M304" s="247"/>
    </row>
    <row r="305" spans="2:13" x14ac:dyDescent="0.25">
      <c r="B305" s="619"/>
      <c r="C305" s="622"/>
      <c r="D305" s="647"/>
      <c r="E305" s="647"/>
      <c r="F305" s="619"/>
      <c r="G305" s="619"/>
      <c r="H305" s="246" t="s">
        <v>622</v>
      </c>
      <c r="I305" s="247">
        <f>J305+K305+L305+M305</f>
        <v>3800</v>
      </c>
      <c r="J305" s="247"/>
      <c r="K305" s="247">
        <v>3800</v>
      </c>
      <c r="L305" s="247"/>
      <c r="M305" s="247"/>
    </row>
    <row r="306" spans="2:13" x14ac:dyDescent="0.25">
      <c r="B306" s="619"/>
      <c r="C306" s="622"/>
      <c r="D306" s="647"/>
      <c r="E306" s="647"/>
      <c r="F306" s="619"/>
      <c r="G306" s="619"/>
      <c r="H306" s="246" t="s">
        <v>623</v>
      </c>
      <c r="I306" s="247">
        <f>J306+K306+L306+M306</f>
        <v>0</v>
      </c>
      <c r="J306" s="247"/>
      <c r="K306" s="247"/>
      <c r="L306" s="247"/>
      <c r="M306" s="247"/>
    </row>
    <row r="307" spans="2:13" ht="26.25" x14ac:dyDescent="0.25">
      <c r="B307" s="619">
        <v>6.2</v>
      </c>
      <c r="C307" s="622" t="s">
        <v>719</v>
      </c>
      <c r="D307" s="567" t="s">
        <v>162</v>
      </c>
      <c r="E307" s="621" t="s">
        <v>162</v>
      </c>
      <c r="F307" s="619">
        <v>2015</v>
      </c>
      <c r="G307" s="619">
        <v>2015</v>
      </c>
      <c r="H307" s="244" t="s">
        <v>620</v>
      </c>
      <c r="I307" s="245">
        <f>I308+I309+I310</f>
        <v>3000</v>
      </c>
      <c r="J307" s="245">
        <f>J308+J309+J310</f>
        <v>0</v>
      </c>
      <c r="K307" s="245">
        <f>K308+K309+K310</f>
        <v>1000</v>
      </c>
      <c r="L307" s="245">
        <f>L308+L309+L310</f>
        <v>2000</v>
      </c>
      <c r="M307" s="245">
        <f>M308+M309+M310</f>
        <v>0</v>
      </c>
    </row>
    <row r="308" spans="2:13" x14ac:dyDescent="0.25">
      <c r="B308" s="619"/>
      <c r="C308" s="622"/>
      <c r="D308" s="567"/>
      <c r="E308" s="621"/>
      <c r="F308" s="619"/>
      <c r="G308" s="619"/>
      <c r="H308" s="246" t="s">
        <v>621</v>
      </c>
      <c r="I308" s="247">
        <f>J308+K308+L308+M308</f>
        <v>0</v>
      </c>
      <c r="J308" s="247"/>
      <c r="K308" s="247"/>
      <c r="L308" s="247"/>
      <c r="M308" s="247"/>
    </row>
    <row r="309" spans="2:13" x14ac:dyDescent="0.25">
      <c r="B309" s="619"/>
      <c r="C309" s="622"/>
      <c r="D309" s="567"/>
      <c r="E309" s="621"/>
      <c r="F309" s="619"/>
      <c r="G309" s="619"/>
      <c r="H309" s="246" t="s">
        <v>622</v>
      </c>
      <c r="I309" s="247">
        <f>J309+K309+L309+M309</f>
        <v>3000</v>
      </c>
      <c r="J309" s="247"/>
      <c r="K309" s="247">
        <v>1000</v>
      </c>
      <c r="L309" s="247">
        <v>2000</v>
      </c>
      <c r="M309" s="247"/>
    </row>
    <row r="310" spans="2:13" x14ac:dyDescent="0.25">
      <c r="B310" s="619"/>
      <c r="C310" s="622"/>
      <c r="D310" s="567"/>
      <c r="E310" s="621"/>
      <c r="F310" s="619"/>
      <c r="G310" s="619"/>
      <c r="H310" s="246" t="s">
        <v>623</v>
      </c>
      <c r="I310" s="247">
        <f>J310+K310+L310+M310</f>
        <v>0</v>
      </c>
      <c r="J310" s="247"/>
      <c r="K310" s="247"/>
      <c r="L310" s="247"/>
      <c r="M310" s="247"/>
    </row>
    <row r="311" spans="2:13" ht="26.25" x14ac:dyDescent="0.25">
      <c r="B311" s="619">
        <v>6.3</v>
      </c>
      <c r="C311" s="622" t="s">
        <v>720</v>
      </c>
      <c r="D311" s="647" t="s">
        <v>162</v>
      </c>
      <c r="E311" s="647" t="s">
        <v>162</v>
      </c>
      <c r="F311" s="619">
        <v>2015</v>
      </c>
      <c r="G311" s="619">
        <v>2015</v>
      </c>
      <c r="H311" s="244" t="s">
        <v>620</v>
      </c>
      <c r="I311" s="245">
        <f>I312+I313+I314</f>
        <v>1700</v>
      </c>
      <c r="J311" s="245">
        <f>J312+J313+J314</f>
        <v>0</v>
      </c>
      <c r="K311" s="245">
        <f>K312+K313+K314</f>
        <v>0</v>
      </c>
      <c r="L311" s="245">
        <f>L312+L313+L314</f>
        <v>1700</v>
      </c>
      <c r="M311" s="245">
        <f>M312+M313+M314</f>
        <v>0</v>
      </c>
    </row>
    <row r="312" spans="2:13" x14ac:dyDescent="0.25">
      <c r="B312" s="619"/>
      <c r="C312" s="622"/>
      <c r="D312" s="647"/>
      <c r="E312" s="647"/>
      <c r="F312" s="619"/>
      <c r="G312" s="619"/>
      <c r="H312" s="246" t="s">
        <v>621</v>
      </c>
      <c r="I312" s="247">
        <f>J312+K312+L312+M312</f>
        <v>0</v>
      </c>
      <c r="J312" s="247"/>
      <c r="K312" s="247"/>
      <c r="L312" s="247"/>
      <c r="M312" s="247"/>
    </row>
    <row r="313" spans="2:13" x14ac:dyDescent="0.25">
      <c r="B313" s="619"/>
      <c r="C313" s="622"/>
      <c r="D313" s="647"/>
      <c r="E313" s="647"/>
      <c r="F313" s="619"/>
      <c r="G313" s="619"/>
      <c r="H313" s="246" t="s">
        <v>622</v>
      </c>
      <c r="I313" s="247">
        <f>J313+K313+L313+M313</f>
        <v>1700</v>
      </c>
      <c r="J313" s="247"/>
      <c r="K313" s="247"/>
      <c r="L313" s="247">
        <v>1700</v>
      </c>
      <c r="M313" s="247"/>
    </row>
    <row r="314" spans="2:13" x14ac:dyDescent="0.25">
      <c r="B314" s="619"/>
      <c r="C314" s="622"/>
      <c r="D314" s="647"/>
      <c r="E314" s="647"/>
      <c r="F314" s="619"/>
      <c r="G314" s="619"/>
      <c r="H314" s="246" t="s">
        <v>623</v>
      </c>
      <c r="I314" s="247">
        <f>J314+K314+L314+M314</f>
        <v>0</v>
      </c>
      <c r="J314" s="247"/>
      <c r="K314" s="247"/>
      <c r="L314" s="247"/>
      <c r="M314" s="247"/>
    </row>
    <row r="315" spans="2:13" ht="26.25" x14ac:dyDescent="0.25">
      <c r="B315" s="619">
        <v>6.4</v>
      </c>
      <c r="C315" s="622" t="s">
        <v>721</v>
      </c>
      <c r="D315" s="567" t="s">
        <v>162</v>
      </c>
      <c r="E315" s="621" t="s">
        <v>162</v>
      </c>
      <c r="F315" s="619">
        <v>2015</v>
      </c>
      <c r="G315" s="619">
        <v>2015</v>
      </c>
      <c r="H315" s="244" t="s">
        <v>620</v>
      </c>
      <c r="I315" s="245">
        <f>I316+I317+I318</f>
        <v>3500</v>
      </c>
      <c r="J315" s="245">
        <f>J316+J317+J318</f>
        <v>0</v>
      </c>
      <c r="K315" s="245">
        <f>K316+K317+K318</f>
        <v>0</v>
      </c>
      <c r="L315" s="245">
        <f>L316+L317+L318</f>
        <v>3500</v>
      </c>
      <c r="M315" s="245">
        <f>M316+M317+M318</f>
        <v>0</v>
      </c>
    </row>
    <row r="316" spans="2:13" x14ac:dyDescent="0.25">
      <c r="B316" s="619"/>
      <c r="C316" s="622"/>
      <c r="D316" s="567"/>
      <c r="E316" s="621"/>
      <c r="F316" s="619"/>
      <c r="G316" s="619"/>
      <c r="H316" s="246" t="s">
        <v>621</v>
      </c>
      <c r="I316" s="247">
        <f>J316+K316+L316+M316</f>
        <v>0</v>
      </c>
      <c r="J316" s="247"/>
      <c r="K316" s="247"/>
      <c r="L316" s="247"/>
      <c r="M316" s="247"/>
    </row>
    <row r="317" spans="2:13" x14ac:dyDescent="0.25">
      <c r="B317" s="619"/>
      <c r="C317" s="622"/>
      <c r="D317" s="567"/>
      <c r="E317" s="621"/>
      <c r="F317" s="619"/>
      <c r="G317" s="619"/>
      <c r="H317" s="246" t="s">
        <v>622</v>
      </c>
      <c r="I317" s="247">
        <f>J317+K317+L317+M317</f>
        <v>3500</v>
      </c>
      <c r="J317" s="247"/>
      <c r="K317" s="247"/>
      <c r="L317" s="247">
        <v>3500</v>
      </c>
      <c r="M317" s="247"/>
    </row>
    <row r="318" spans="2:13" x14ac:dyDescent="0.25">
      <c r="B318" s="619"/>
      <c r="C318" s="622"/>
      <c r="D318" s="567"/>
      <c r="E318" s="621"/>
      <c r="F318" s="619"/>
      <c r="G318" s="619"/>
      <c r="H318" s="246" t="s">
        <v>623</v>
      </c>
      <c r="I318" s="247">
        <f>J318+K318+L318+M318</f>
        <v>0</v>
      </c>
      <c r="J318" s="247"/>
      <c r="K318" s="247"/>
      <c r="L318" s="247"/>
      <c r="M318" s="247"/>
    </row>
    <row r="319" spans="2:13" ht="26.25" x14ac:dyDescent="0.25">
      <c r="B319" s="619">
        <v>6.5</v>
      </c>
      <c r="C319" s="622" t="s">
        <v>722</v>
      </c>
      <c r="D319" s="647" t="s">
        <v>162</v>
      </c>
      <c r="E319" s="647" t="s">
        <v>162</v>
      </c>
      <c r="F319" s="619">
        <v>2015</v>
      </c>
      <c r="G319" s="619">
        <v>2015</v>
      </c>
      <c r="H319" s="244" t="s">
        <v>620</v>
      </c>
      <c r="I319" s="245">
        <f>I320+I321+I322</f>
        <v>20000</v>
      </c>
      <c r="J319" s="245">
        <f>J320+J321+J322</f>
        <v>0</v>
      </c>
      <c r="K319" s="245">
        <f>K320+K321+K322</f>
        <v>20000</v>
      </c>
      <c r="L319" s="245">
        <f>L320+L321+L322</f>
        <v>0</v>
      </c>
      <c r="M319" s="245">
        <f>M320+M321+M322</f>
        <v>0</v>
      </c>
    </row>
    <row r="320" spans="2:13" x14ac:dyDescent="0.25">
      <c r="B320" s="619"/>
      <c r="C320" s="622"/>
      <c r="D320" s="647"/>
      <c r="E320" s="647"/>
      <c r="F320" s="619"/>
      <c r="G320" s="619"/>
      <c r="H320" s="246" t="s">
        <v>621</v>
      </c>
      <c r="I320" s="247">
        <f>J320+K320+L320+M320</f>
        <v>0</v>
      </c>
      <c r="J320" s="247"/>
      <c r="K320" s="247"/>
      <c r="L320" s="247"/>
      <c r="M320" s="247"/>
    </row>
    <row r="321" spans="2:13" x14ac:dyDescent="0.25">
      <c r="B321" s="619"/>
      <c r="C321" s="622"/>
      <c r="D321" s="647"/>
      <c r="E321" s="647"/>
      <c r="F321" s="619"/>
      <c r="G321" s="619"/>
      <c r="H321" s="246" t="s">
        <v>622</v>
      </c>
      <c r="I321" s="247">
        <f>J321+K321+L321+M321</f>
        <v>20000</v>
      </c>
      <c r="J321" s="247"/>
      <c r="K321" s="247">
        <v>20000</v>
      </c>
      <c r="L321" s="247"/>
      <c r="M321" s="247"/>
    </row>
    <row r="322" spans="2:13" x14ac:dyDescent="0.25">
      <c r="B322" s="619"/>
      <c r="C322" s="622"/>
      <c r="D322" s="647"/>
      <c r="E322" s="647"/>
      <c r="F322" s="619"/>
      <c r="G322" s="619"/>
      <c r="H322" s="246" t="s">
        <v>623</v>
      </c>
      <c r="I322" s="247">
        <f>J322+K322+L322+M322</f>
        <v>0</v>
      </c>
      <c r="J322" s="247"/>
      <c r="K322" s="247"/>
      <c r="L322" s="247"/>
      <c r="M322" s="247"/>
    </row>
    <row r="323" spans="2:13" ht="26.25" x14ac:dyDescent="0.25">
      <c r="B323" s="619">
        <v>6.6</v>
      </c>
      <c r="C323" s="622" t="s">
        <v>723</v>
      </c>
      <c r="D323" s="567" t="s">
        <v>162</v>
      </c>
      <c r="E323" s="621" t="s">
        <v>162</v>
      </c>
      <c r="F323" s="619">
        <v>2015</v>
      </c>
      <c r="G323" s="619">
        <v>2015</v>
      </c>
      <c r="H323" s="244" t="s">
        <v>620</v>
      </c>
      <c r="I323" s="245">
        <f>I324+I325+I326</f>
        <v>6200</v>
      </c>
      <c r="J323" s="245">
        <f>J324+J325+J326</f>
        <v>0</v>
      </c>
      <c r="K323" s="245">
        <f>K324+K325+K326</f>
        <v>6200</v>
      </c>
      <c r="L323" s="245">
        <f>L324+L325+L326</f>
        <v>0</v>
      </c>
      <c r="M323" s="245">
        <f>M324+M325+M326</f>
        <v>0</v>
      </c>
    </row>
    <row r="324" spans="2:13" x14ac:dyDescent="0.25">
      <c r="B324" s="619"/>
      <c r="C324" s="622"/>
      <c r="D324" s="567"/>
      <c r="E324" s="621"/>
      <c r="F324" s="619"/>
      <c r="G324" s="619"/>
      <c r="H324" s="246" t="s">
        <v>621</v>
      </c>
      <c r="I324" s="247">
        <f>J324+K324+L324+M324</f>
        <v>0</v>
      </c>
      <c r="J324" s="247"/>
      <c r="K324" s="247"/>
      <c r="L324" s="247"/>
      <c r="M324" s="247"/>
    </row>
    <row r="325" spans="2:13" x14ac:dyDescent="0.25">
      <c r="B325" s="619"/>
      <c r="C325" s="622"/>
      <c r="D325" s="567"/>
      <c r="E325" s="621"/>
      <c r="F325" s="619"/>
      <c r="G325" s="619"/>
      <c r="H325" s="246" t="s">
        <v>622</v>
      </c>
      <c r="I325" s="247">
        <f>J325+K325+L325+M325</f>
        <v>6200</v>
      </c>
      <c r="J325" s="247"/>
      <c r="K325" s="247">
        <v>6200</v>
      </c>
      <c r="L325" s="247"/>
      <c r="M325" s="247"/>
    </row>
    <row r="326" spans="2:13" x14ac:dyDescent="0.25">
      <c r="B326" s="619"/>
      <c r="C326" s="622"/>
      <c r="D326" s="567"/>
      <c r="E326" s="621"/>
      <c r="F326" s="619"/>
      <c r="G326" s="619"/>
      <c r="H326" s="246" t="s">
        <v>623</v>
      </c>
      <c r="I326" s="247">
        <f>J326+K326+L326+M326</f>
        <v>0</v>
      </c>
      <c r="J326" s="247"/>
      <c r="K326" s="247"/>
      <c r="L326" s="247"/>
      <c r="M326" s="247"/>
    </row>
    <row r="327" spans="2:13" ht="26.25" x14ac:dyDescent="0.25">
      <c r="B327" s="619">
        <v>6.7</v>
      </c>
      <c r="C327" s="622" t="s">
        <v>724</v>
      </c>
      <c r="D327" s="647" t="s">
        <v>162</v>
      </c>
      <c r="E327" s="647" t="s">
        <v>162</v>
      </c>
      <c r="F327" s="619">
        <v>2015</v>
      </c>
      <c r="G327" s="619">
        <v>2015</v>
      </c>
      <c r="H327" s="244" t="s">
        <v>620</v>
      </c>
      <c r="I327" s="245">
        <f>I328+I329+I330</f>
        <v>100000</v>
      </c>
      <c r="J327" s="245">
        <f>J328+J329+J330</f>
        <v>0</v>
      </c>
      <c r="K327" s="245">
        <f>K328+K329+K330</f>
        <v>100000</v>
      </c>
      <c r="L327" s="245">
        <f>L328+L329+L330</f>
        <v>0</v>
      </c>
      <c r="M327" s="245">
        <f>M328+M329+M330</f>
        <v>0</v>
      </c>
    </row>
    <row r="328" spans="2:13" x14ac:dyDescent="0.25">
      <c r="B328" s="619"/>
      <c r="C328" s="622"/>
      <c r="D328" s="647"/>
      <c r="E328" s="647"/>
      <c r="F328" s="619"/>
      <c r="G328" s="619"/>
      <c r="H328" s="246" t="s">
        <v>621</v>
      </c>
      <c r="I328" s="247">
        <f>J328+K328+L328+M328</f>
        <v>0</v>
      </c>
      <c r="J328" s="247"/>
      <c r="K328" s="247"/>
      <c r="L328" s="247"/>
      <c r="M328" s="247"/>
    </row>
    <row r="329" spans="2:13" x14ac:dyDescent="0.25">
      <c r="B329" s="619"/>
      <c r="C329" s="622"/>
      <c r="D329" s="647"/>
      <c r="E329" s="647"/>
      <c r="F329" s="619"/>
      <c r="G329" s="619"/>
      <c r="H329" s="246" t="s">
        <v>622</v>
      </c>
      <c r="I329" s="247">
        <f>J329+K329+L329+M329</f>
        <v>100000</v>
      </c>
      <c r="J329" s="247"/>
      <c r="K329" s="247">
        <v>100000</v>
      </c>
      <c r="L329" s="247"/>
      <c r="M329" s="247"/>
    </row>
    <row r="330" spans="2:13" x14ac:dyDescent="0.25">
      <c r="B330" s="619"/>
      <c r="C330" s="622"/>
      <c r="D330" s="647"/>
      <c r="E330" s="647"/>
      <c r="F330" s="619"/>
      <c r="G330" s="619"/>
      <c r="H330" s="246" t="s">
        <v>623</v>
      </c>
      <c r="I330" s="247">
        <f>J330+K330+L330+M330</f>
        <v>0</v>
      </c>
      <c r="J330" s="247"/>
      <c r="K330" s="247"/>
      <c r="L330" s="247"/>
      <c r="M330" s="247"/>
    </row>
    <row r="331" spans="2:13" ht="26.25" x14ac:dyDescent="0.25">
      <c r="B331" s="619">
        <v>6.8</v>
      </c>
      <c r="C331" s="622" t="s">
        <v>725</v>
      </c>
      <c r="D331" s="567" t="s">
        <v>162</v>
      </c>
      <c r="E331" s="621" t="s">
        <v>162</v>
      </c>
      <c r="F331" s="619">
        <v>2015</v>
      </c>
      <c r="G331" s="619">
        <v>2015</v>
      </c>
      <c r="H331" s="244" t="s">
        <v>620</v>
      </c>
      <c r="I331" s="245">
        <f>I332+I333+I334</f>
        <v>320000</v>
      </c>
      <c r="J331" s="245">
        <f>J332+J333+J334</f>
        <v>0</v>
      </c>
      <c r="K331" s="245">
        <f>K332+K333+K334</f>
        <v>320000</v>
      </c>
      <c r="L331" s="245">
        <f>L332+L333+L334</f>
        <v>0</v>
      </c>
      <c r="M331" s="245">
        <f>M332+M333+M334</f>
        <v>0</v>
      </c>
    </row>
    <row r="332" spans="2:13" x14ac:dyDescent="0.25">
      <c r="B332" s="619"/>
      <c r="C332" s="622"/>
      <c r="D332" s="567"/>
      <c r="E332" s="621"/>
      <c r="F332" s="619"/>
      <c r="G332" s="619"/>
      <c r="H332" s="246" t="s">
        <v>621</v>
      </c>
      <c r="I332" s="247">
        <f>J332+K332+L332+M332</f>
        <v>0</v>
      </c>
      <c r="J332" s="247"/>
      <c r="K332" s="247"/>
      <c r="L332" s="247"/>
      <c r="M332" s="247"/>
    </row>
    <row r="333" spans="2:13" x14ac:dyDescent="0.25">
      <c r="B333" s="619"/>
      <c r="C333" s="622"/>
      <c r="D333" s="567"/>
      <c r="E333" s="621"/>
      <c r="F333" s="619"/>
      <c r="G333" s="619"/>
      <c r="H333" s="246" t="s">
        <v>622</v>
      </c>
      <c r="I333" s="247">
        <f>J333+K333+L333+M333</f>
        <v>320000</v>
      </c>
      <c r="J333" s="247"/>
      <c r="K333" s="247">
        <v>320000</v>
      </c>
      <c r="L333" s="247"/>
      <c r="M333" s="247"/>
    </row>
    <row r="334" spans="2:13" x14ac:dyDescent="0.25">
      <c r="B334" s="619"/>
      <c r="C334" s="622"/>
      <c r="D334" s="567"/>
      <c r="E334" s="621"/>
      <c r="F334" s="619"/>
      <c r="G334" s="619"/>
      <c r="H334" s="246" t="s">
        <v>623</v>
      </c>
      <c r="I334" s="247">
        <f>J334+K334+L334+M334</f>
        <v>0</v>
      </c>
      <c r="J334" s="247"/>
      <c r="K334" s="247"/>
      <c r="L334" s="247"/>
      <c r="M334" s="247"/>
    </row>
    <row r="335" spans="2:13" ht="73.5" customHeight="1" x14ac:dyDescent="0.25">
      <c r="B335" s="619">
        <v>6.9</v>
      </c>
      <c r="C335" s="622" t="s">
        <v>726</v>
      </c>
      <c r="D335" s="647" t="s">
        <v>162</v>
      </c>
      <c r="E335" s="647" t="s">
        <v>162</v>
      </c>
      <c r="F335" s="619">
        <v>2015</v>
      </c>
      <c r="G335" s="619">
        <v>2015</v>
      </c>
      <c r="H335" s="244" t="s">
        <v>620</v>
      </c>
      <c r="I335" s="245">
        <f>I336+I337+I338</f>
        <v>4000</v>
      </c>
      <c r="J335" s="245">
        <f>J336+J337+J338</f>
        <v>0</v>
      </c>
      <c r="K335" s="245">
        <f>K336+K337+K338</f>
        <v>4000</v>
      </c>
      <c r="L335" s="245">
        <f>L336+L337+L338</f>
        <v>0</v>
      </c>
      <c r="M335" s="245">
        <f>M336+M337+M338</f>
        <v>0</v>
      </c>
    </row>
    <row r="336" spans="2:13" x14ac:dyDescent="0.25">
      <c r="B336" s="619"/>
      <c r="C336" s="622"/>
      <c r="D336" s="647"/>
      <c r="E336" s="647"/>
      <c r="F336" s="619"/>
      <c r="G336" s="619"/>
      <c r="H336" s="246" t="s">
        <v>621</v>
      </c>
      <c r="I336" s="247">
        <f>J336+K336+L336+M336</f>
        <v>0</v>
      </c>
      <c r="J336" s="247"/>
      <c r="K336" s="247"/>
      <c r="L336" s="247"/>
      <c r="M336" s="247"/>
    </row>
    <row r="337" spans="2:13" x14ac:dyDescent="0.25">
      <c r="B337" s="619"/>
      <c r="C337" s="622"/>
      <c r="D337" s="647"/>
      <c r="E337" s="647"/>
      <c r="F337" s="619"/>
      <c r="G337" s="619"/>
      <c r="H337" s="246" t="s">
        <v>622</v>
      </c>
      <c r="I337" s="247">
        <f>J337+K337+L337+M337</f>
        <v>4000</v>
      </c>
      <c r="J337" s="247"/>
      <c r="K337" s="247">
        <v>4000</v>
      </c>
      <c r="L337" s="247"/>
      <c r="M337" s="247"/>
    </row>
    <row r="338" spans="2:13" x14ac:dyDescent="0.25">
      <c r="B338" s="619"/>
      <c r="C338" s="622"/>
      <c r="D338" s="647"/>
      <c r="E338" s="647"/>
      <c r="F338" s="619"/>
      <c r="G338" s="619"/>
      <c r="H338" s="246" t="s">
        <v>623</v>
      </c>
      <c r="I338" s="247">
        <f>J338+K338+L338+M338</f>
        <v>0</v>
      </c>
      <c r="J338" s="247"/>
      <c r="K338" s="247"/>
      <c r="L338" s="247"/>
      <c r="M338" s="247"/>
    </row>
    <row r="339" spans="2:13" ht="26.25" x14ac:dyDescent="0.25">
      <c r="B339" s="646">
        <v>6.1</v>
      </c>
      <c r="C339" s="622" t="s">
        <v>727</v>
      </c>
      <c r="D339" s="567" t="s">
        <v>162</v>
      </c>
      <c r="E339" s="621" t="s">
        <v>162</v>
      </c>
      <c r="F339" s="619">
        <v>2015</v>
      </c>
      <c r="G339" s="619">
        <v>2015</v>
      </c>
      <c r="H339" s="244" t="s">
        <v>620</v>
      </c>
      <c r="I339" s="245">
        <f>I340+I341+I342</f>
        <v>20000</v>
      </c>
      <c r="J339" s="245">
        <f>J340+J341+J342</f>
        <v>0</v>
      </c>
      <c r="K339" s="245">
        <f>K340+K341+K342</f>
        <v>20000</v>
      </c>
      <c r="L339" s="245">
        <f>L340+L341+L342</f>
        <v>0</v>
      </c>
      <c r="M339" s="245">
        <f>M340+M341+M342</f>
        <v>0</v>
      </c>
    </row>
    <row r="340" spans="2:13" x14ac:dyDescent="0.25">
      <c r="B340" s="646"/>
      <c r="C340" s="622"/>
      <c r="D340" s="567"/>
      <c r="E340" s="621"/>
      <c r="F340" s="619"/>
      <c r="G340" s="619"/>
      <c r="H340" s="246" t="s">
        <v>621</v>
      </c>
      <c r="I340" s="247">
        <f>J340+K340+L340+M340</f>
        <v>0</v>
      </c>
      <c r="J340" s="247"/>
      <c r="K340" s="247"/>
      <c r="L340" s="247"/>
      <c r="M340" s="247"/>
    </row>
    <row r="341" spans="2:13" x14ac:dyDescent="0.25">
      <c r="B341" s="646"/>
      <c r="C341" s="622"/>
      <c r="D341" s="567"/>
      <c r="E341" s="621"/>
      <c r="F341" s="619"/>
      <c r="G341" s="619"/>
      <c r="H341" s="246" t="s">
        <v>622</v>
      </c>
      <c r="I341" s="247">
        <f>J341+K341+L341+M341</f>
        <v>20000</v>
      </c>
      <c r="J341" s="247"/>
      <c r="K341" s="247">
        <v>20000</v>
      </c>
      <c r="L341" s="247"/>
      <c r="M341" s="247"/>
    </row>
    <row r="342" spans="2:13" x14ac:dyDescent="0.25">
      <c r="B342" s="646"/>
      <c r="C342" s="622"/>
      <c r="D342" s="567"/>
      <c r="E342" s="621"/>
      <c r="F342" s="619"/>
      <c r="G342" s="619"/>
      <c r="H342" s="246" t="s">
        <v>623</v>
      </c>
      <c r="I342" s="247">
        <f>J342+K342+L342+M342</f>
        <v>0</v>
      </c>
      <c r="J342" s="247"/>
      <c r="K342" s="247"/>
      <c r="L342" s="247"/>
      <c r="M342" s="247"/>
    </row>
    <row r="343" spans="2:13" ht="26.25" x14ac:dyDescent="0.25">
      <c r="B343" s="619">
        <v>6.11</v>
      </c>
      <c r="C343" s="622" t="s">
        <v>728</v>
      </c>
      <c r="D343" s="647" t="s">
        <v>162</v>
      </c>
      <c r="E343" s="647" t="s">
        <v>162</v>
      </c>
      <c r="F343" s="619">
        <v>2015</v>
      </c>
      <c r="G343" s="619">
        <v>2015</v>
      </c>
      <c r="H343" s="244" t="s">
        <v>620</v>
      </c>
      <c r="I343" s="245">
        <f>I344+I345+I346</f>
        <v>20000</v>
      </c>
      <c r="J343" s="245">
        <f>J344+J345+J346</f>
        <v>0</v>
      </c>
      <c r="K343" s="245">
        <f>K344+K345+K346</f>
        <v>20000</v>
      </c>
      <c r="L343" s="245">
        <f>L344+L345+L346</f>
        <v>0</v>
      </c>
      <c r="M343" s="245">
        <f>M344+M345+M346</f>
        <v>0</v>
      </c>
    </row>
    <row r="344" spans="2:13" x14ac:dyDescent="0.25">
      <c r="B344" s="619"/>
      <c r="C344" s="622"/>
      <c r="D344" s="647"/>
      <c r="E344" s="647"/>
      <c r="F344" s="619"/>
      <c r="G344" s="619"/>
      <c r="H344" s="246" t="s">
        <v>621</v>
      </c>
      <c r="I344" s="247">
        <f>J344+K344+L344+M344</f>
        <v>0</v>
      </c>
      <c r="J344" s="247"/>
      <c r="K344" s="247"/>
      <c r="L344" s="247"/>
      <c r="M344" s="247"/>
    </row>
    <row r="345" spans="2:13" x14ac:dyDescent="0.25">
      <c r="B345" s="619"/>
      <c r="C345" s="622"/>
      <c r="D345" s="647"/>
      <c r="E345" s="647"/>
      <c r="F345" s="619"/>
      <c r="G345" s="619"/>
      <c r="H345" s="246" t="s">
        <v>622</v>
      </c>
      <c r="I345" s="247">
        <f>J345+K345+L345+M345</f>
        <v>20000</v>
      </c>
      <c r="J345" s="247"/>
      <c r="K345" s="247">
        <v>20000</v>
      </c>
      <c r="L345" s="247"/>
      <c r="M345" s="247"/>
    </row>
    <row r="346" spans="2:13" x14ac:dyDescent="0.25">
      <c r="B346" s="619"/>
      <c r="C346" s="622"/>
      <c r="D346" s="647"/>
      <c r="E346" s="647"/>
      <c r="F346" s="619"/>
      <c r="G346" s="619"/>
      <c r="H346" s="246" t="s">
        <v>623</v>
      </c>
      <c r="I346" s="247">
        <f>J346+K346+L346+M346</f>
        <v>0</v>
      </c>
      <c r="J346" s="247"/>
      <c r="K346" s="247"/>
      <c r="L346" s="247"/>
      <c r="M346" s="247"/>
    </row>
    <row r="347" spans="2:13" ht="24" customHeight="1" x14ac:dyDescent="0.25">
      <c r="B347" s="619">
        <v>6.12</v>
      </c>
      <c r="C347" s="622" t="s">
        <v>729</v>
      </c>
      <c r="D347" s="567" t="s">
        <v>162</v>
      </c>
      <c r="E347" s="621" t="s">
        <v>162</v>
      </c>
      <c r="F347" s="619">
        <v>2015</v>
      </c>
      <c r="G347" s="619">
        <v>2015</v>
      </c>
      <c r="H347" s="244" t="s">
        <v>620</v>
      </c>
      <c r="I347" s="245">
        <f>I348+I349+I350</f>
        <v>60000</v>
      </c>
      <c r="J347" s="245">
        <f>J348+J349+J350</f>
        <v>0</v>
      </c>
      <c r="K347" s="245">
        <f>K348+K349+K350</f>
        <v>60000</v>
      </c>
      <c r="L347" s="245">
        <f>L348+L349+L350</f>
        <v>0</v>
      </c>
      <c r="M347" s="245">
        <f>M348+M349+M350</f>
        <v>0</v>
      </c>
    </row>
    <row r="348" spans="2:13" x14ac:dyDescent="0.25">
      <c r="B348" s="619"/>
      <c r="C348" s="622"/>
      <c r="D348" s="567"/>
      <c r="E348" s="621"/>
      <c r="F348" s="619"/>
      <c r="G348" s="619"/>
      <c r="H348" s="246" t="s">
        <v>621</v>
      </c>
      <c r="I348" s="247">
        <f>J348+K348+L348+M348</f>
        <v>0</v>
      </c>
      <c r="J348" s="247"/>
      <c r="K348" s="247"/>
      <c r="L348" s="247"/>
      <c r="M348" s="247"/>
    </row>
    <row r="349" spans="2:13" x14ac:dyDescent="0.25">
      <c r="B349" s="619"/>
      <c r="C349" s="622"/>
      <c r="D349" s="567"/>
      <c r="E349" s="621"/>
      <c r="F349" s="619"/>
      <c r="G349" s="619"/>
      <c r="H349" s="246" t="s">
        <v>622</v>
      </c>
      <c r="I349" s="247">
        <f>J349+K349+L349+M349</f>
        <v>60000</v>
      </c>
      <c r="J349" s="247"/>
      <c r="K349" s="247">
        <v>60000</v>
      </c>
      <c r="L349" s="247"/>
      <c r="M349" s="247"/>
    </row>
    <row r="350" spans="2:13" x14ac:dyDescent="0.25">
      <c r="B350" s="619"/>
      <c r="C350" s="622"/>
      <c r="D350" s="567"/>
      <c r="E350" s="621"/>
      <c r="F350" s="619"/>
      <c r="G350" s="619"/>
      <c r="H350" s="246" t="s">
        <v>623</v>
      </c>
      <c r="I350" s="247">
        <f>J350+K350+L350+M350</f>
        <v>0</v>
      </c>
      <c r="J350" s="247"/>
      <c r="K350" s="247"/>
      <c r="L350" s="247"/>
      <c r="M350" s="247"/>
    </row>
    <row r="351" spans="2:13" ht="26.25" x14ac:dyDescent="0.25">
      <c r="B351" s="619">
        <v>6.13</v>
      </c>
      <c r="C351" s="633" t="s">
        <v>730</v>
      </c>
      <c r="D351" s="647" t="s">
        <v>162</v>
      </c>
      <c r="E351" s="647" t="s">
        <v>162</v>
      </c>
      <c r="F351" s="619">
        <v>2015</v>
      </c>
      <c r="G351" s="619">
        <v>2015</v>
      </c>
      <c r="H351" s="244" t="s">
        <v>620</v>
      </c>
      <c r="I351" s="245">
        <f>I352+I353+I354</f>
        <v>32000</v>
      </c>
      <c r="J351" s="245">
        <f>J352+J353+J354</f>
        <v>0</v>
      </c>
      <c r="K351" s="245">
        <f>K352+K353+K354</f>
        <v>32000</v>
      </c>
      <c r="L351" s="245">
        <f>L352+L353+L354</f>
        <v>0</v>
      </c>
      <c r="M351" s="245">
        <f>M352+M353+M354</f>
        <v>0</v>
      </c>
    </row>
    <row r="352" spans="2:13" x14ac:dyDescent="0.25">
      <c r="B352" s="619"/>
      <c r="C352" s="634"/>
      <c r="D352" s="647"/>
      <c r="E352" s="647"/>
      <c r="F352" s="619"/>
      <c r="G352" s="619"/>
      <c r="H352" s="246" t="s">
        <v>621</v>
      </c>
      <c r="I352" s="247">
        <f>J352+K352+L352+M352</f>
        <v>0</v>
      </c>
      <c r="J352" s="247"/>
      <c r="K352" s="247"/>
      <c r="L352" s="247"/>
      <c r="M352" s="247"/>
    </row>
    <row r="353" spans="2:13" x14ac:dyDescent="0.25">
      <c r="B353" s="619"/>
      <c r="C353" s="634"/>
      <c r="D353" s="647"/>
      <c r="E353" s="647"/>
      <c r="F353" s="619"/>
      <c r="G353" s="619"/>
      <c r="H353" s="246" t="s">
        <v>622</v>
      </c>
      <c r="I353" s="247">
        <f>J353+K353+L353+M353</f>
        <v>32000</v>
      </c>
      <c r="J353" s="247"/>
      <c r="K353" s="247">
        <v>32000</v>
      </c>
      <c r="L353" s="247"/>
      <c r="M353" s="247"/>
    </row>
    <row r="354" spans="2:13" x14ac:dyDescent="0.25">
      <c r="B354" s="619"/>
      <c r="C354" s="635"/>
      <c r="D354" s="647"/>
      <c r="E354" s="647"/>
      <c r="F354" s="619"/>
      <c r="G354" s="619"/>
      <c r="H354" s="246" t="s">
        <v>623</v>
      </c>
      <c r="I354" s="247">
        <f>J354+K354+L354+M354</f>
        <v>0</v>
      </c>
      <c r="J354" s="247"/>
      <c r="K354" s="247"/>
      <c r="L354" s="247"/>
      <c r="M354" s="247"/>
    </row>
    <row r="355" spans="2:13" ht="26.25" x14ac:dyDescent="0.25">
      <c r="B355" s="619">
        <v>6.14</v>
      </c>
      <c r="C355" s="633" t="s">
        <v>731</v>
      </c>
      <c r="D355" s="567" t="s">
        <v>162</v>
      </c>
      <c r="E355" s="621" t="s">
        <v>162</v>
      </c>
      <c r="F355" s="619">
        <v>2015</v>
      </c>
      <c r="G355" s="619">
        <v>2015</v>
      </c>
      <c r="H355" s="244" t="s">
        <v>620</v>
      </c>
      <c r="I355" s="245">
        <f>I356+I357+I358</f>
        <v>16000</v>
      </c>
      <c r="J355" s="245">
        <f>J356+J357+J358</f>
        <v>0</v>
      </c>
      <c r="K355" s="245">
        <f>K356+K357+K358</f>
        <v>16000</v>
      </c>
      <c r="L355" s="245">
        <f>L356+L357+L358</f>
        <v>0</v>
      </c>
      <c r="M355" s="245">
        <f>M356+M357+M358</f>
        <v>0</v>
      </c>
    </row>
    <row r="356" spans="2:13" x14ac:dyDescent="0.25">
      <c r="B356" s="619"/>
      <c r="C356" s="634"/>
      <c r="D356" s="567"/>
      <c r="E356" s="621"/>
      <c r="F356" s="619"/>
      <c r="G356" s="619"/>
      <c r="H356" s="246" t="s">
        <v>621</v>
      </c>
      <c r="I356" s="247">
        <f>J356+K356+L356+M356</f>
        <v>0</v>
      </c>
      <c r="J356" s="247"/>
      <c r="K356" s="247"/>
      <c r="L356" s="247"/>
      <c r="M356" s="247"/>
    </row>
    <row r="357" spans="2:13" x14ac:dyDescent="0.25">
      <c r="B357" s="619"/>
      <c r="C357" s="634"/>
      <c r="D357" s="567"/>
      <c r="E357" s="621"/>
      <c r="F357" s="619"/>
      <c r="G357" s="619"/>
      <c r="H357" s="246" t="s">
        <v>622</v>
      </c>
      <c r="I357" s="247">
        <f>J357+K357+L357+M357</f>
        <v>16000</v>
      </c>
      <c r="J357" s="247"/>
      <c r="K357" s="247">
        <v>16000</v>
      </c>
      <c r="L357" s="247"/>
      <c r="M357" s="247"/>
    </row>
    <row r="358" spans="2:13" x14ac:dyDescent="0.25">
      <c r="B358" s="619"/>
      <c r="C358" s="635"/>
      <c r="D358" s="567"/>
      <c r="E358" s="621"/>
      <c r="F358" s="619"/>
      <c r="G358" s="619"/>
      <c r="H358" s="246" t="s">
        <v>623</v>
      </c>
      <c r="I358" s="247">
        <f>J358+K358+L358+M358</f>
        <v>0</v>
      </c>
      <c r="J358" s="247"/>
      <c r="K358" s="247"/>
      <c r="L358" s="247"/>
      <c r="M358" s="247"/>
    </row>
    <row r="359" spans="2:13" ht="22.5" customHeight="1" x14ac:dyDescent="0.25">
      <c r="B359" s="624">
        <v>6.15</v>
      </c>
      <c r="C359" s="633" t="s">
        <v>732</v>
      </c>
      <c r="D359" s="647" t="s">
        <v>162</v>
      </c>
      <c r="E359" s="647" t="s">
        <v>162</v>
      </c>
      <c r="F359" s="624">
        <v>2017</v>
      </c>
      <c r="G359" s="624">
        <v>2017</v>
      </c>
      <c r="H359" s="244" t="s">
        <v>620</v>
      </c>
      <c r="I359" s="245">
        <f>I360+I361+I362</f>
        <v>0</v>
      </c>
      <c r="J359" s="245">
        <f>J360+J361+J362</f>
        <v>0</v>
      </c>
      <c r="K359" s="245">
        <f>K360+K361+K362</f>
        <v>0</v>
      </c>
      <c r="L359" s="245">
        <f>L360+L361+L362</f>
        <v>0</v>
      </c>
      <c r="M359" s="245">
        <f>M360+M361+M362</f>
        <v>0</v>
      </c>
    </row>
    <row r="360" spans="2:13" x14ac:dyDescent="0.25">
      <c r="B360" s="625"/>
      <c r="C360" s="634"/>
      <c r="D360" s="647"/>
      <c r="E360" s="647"/>
      <c r="F360" s="625"/>
      <c r="G360" s="625"/>
      <c r="H360" s="246" t="s">
        <v>621</v>
      </c>
      <c r="I360" s="247">
        <f>J360+K360+L360+M360</f>
        <v>0</v>
      </c>
      <c r="J360" s="247"/>
      <c r="K360" s="247"/>
      <c r="L360" s="247"/>
      <c r="M360" s="247"/>
    </row>
    <row r="361" spans="2:13" x14ac:dyDescent="0.25">
      <c r="B361" s="625"/>
      <c r="C361" s="634"/>
      <c r="D361" s="647"/>
      <c r="E361" s="647"/>
      <c r="F361" s="625"/>
      <c r="G361" s="625"/>
      <c r="H361" s="246" t="s">
        <v>622</v>
      </c>
      <c r="I361" s="247">
        <f>J361+K361+L361+M361</f>
        <v>0</v>
      </c>
      <c r="J361" s="247"/>
      <c r="K361" s="247"/>
      <c r="L361" s="247"/>
      <c r="M361" s="247"/>
    </row>
    <row r="362" spans="2:13" x14ac:dyDescent="0.25">
      <c r="B362" s="626"/>
      <c r="C362" s="635"/>
      <c r="D362" s="647"/>
      <c r="E362" s="647"/>
      <c r="F362" s="626"/>
      <c r="G362" s="626"/>
      <c r="H362" s="246" t="s">
        <v>623</v>
      </c>
      <c r="I362" s="247">
        <f>J362+K362+L362+M362</f>
        <v>0</v>
      </c>
      <c r="J362" s="247"/>
      <c r="K362" s="247"/>
      <c r="L362" s="247"/>
      <c r="M362" s="247"/>
    </row>
    <row r="363" spans="2:13" ht="30.75" customHeight="1" x14ac:dyDescent="0.25">
      <c r="B363" s="624">
        <v>6.16</v>
      </c>
      <c r="C363" s="633" t="s">
        <v>733</v>
      </c>
      <c r="D363" s="567" t="s">
        <v>162</v>
      </c>
      <c r="E363" s="621" t="s">
        <v>162</v>
      </c>
      <c r="F363" s="624">
        <v>2017</v>
      </c>
      <c r="G363" s="624">
        <v>2017</v>
      </c>
      <c r="H363" s="244" t="s">
        <v>620</v>
      </c>
      <c r="I363" s="245">
        <f>I364+I365+I366</f>
        <v>0</v>
      </c>
      <c r="J363" s="245">
        <f>J364+J365+J366</f>
        <v>0</v>
      </c>
      <c r="K363" s="245">
        <f>K364+K365+K366</f>
        <v>0</v>
      </c>
      <c r="L363" s="245">
        <f>L364+L365+L366</f>
        <v>0</v>
      </c>
      <c r="M363" s="245">
        <f>M364+M365+M366</f>
        <v>0</v>
      </c>
    </row>
    <row r="364" spans="2:13" ht="15.75" customHeight="1" x14ac:dyDescent="0.25">
      <c r="B364" s="625"/>
      <c r="C364" s="634"/>
      <c r="D364" s="567"/>
      <c r="E364" s="621"/>
      <c r="F364" s="625"/>
      <c r="G364" s="625"/>
      <c r="H364" s="246" t="s">
        <v>621</v>
      </c>
      <c r="I364" s="247">
        <f>J364+K364+L364+M364</f>
        <v>0</v>
      </c>
      <c r="J364" s="247"/>
      <c r="K364" s="247"/>
      <c r="L364" s="247"/>
      <c r="M364" s="247"/>
    </row>
    <row r="365" spans="2:13" ht="15.75" customHeight="1" x14ac:dyDescent="0.25">
      <c r="B365" s="625"/>
      <c r="C365" s="634"/>
      <c r="D365" s="567"/>
      <c r="E365" s="621"/>
      <c r="F365" s="625"/>
      <c r="G365" s="625"/>
      <c r="H365" s="246" t="s">
        <v>622</v>
      </c>
      <c r="I365" s="247">
        <f>J365+K365+L365+M365</f>
        <v>0</v>
      </c>
      <c r="J365" s="247"/>
      <c r="K365" s="247"/>
      <c r="L365" s="247"/>
      <c r="M365" s="247"/>
    </row>
    <row r="366" spans="2:13" ht="15.75" customHeight="1" x14ac:dyDescent="0.25">
      <c r="B366" s="626"/>
      <c r="C366" s="635"/>
      <c r="D366" s="567"/>
      <c r="E366" s="621"/>
      <c r="F366" s="626"/>
      <c r="G366" s="626"/>
      <c r="H366" s="246" t="s">
        <v>623</v>
      </c>
      <c r="I366" s="247">
        <f>J366+K366+L366+M366</f>
        <v>0</v>
      </c>
      <c r="J366" s="247"/>
      <c r="K366" s="247"/>
      <c r="L366" s="247"/>
      <c r="M366" s="247"/>
    </row>
    <row r="367" spans="2:13" ht="26.25" x14ac:dyDescent="0.25">
      <c r="B367" s="624">
        <v>6.17</v>
      </c>
      <c r="C367" s="633" t="s">
        <v>734</v>
      </c>
      <c r="D367" s="647" t="s">
        <v>162</v>
      </c>
      <c r="E367" s="647" t="s">
        <v>162</v>
      </c>
      <c r="F367" s="624">
        <v>2017</v>
      </c>
      <c r="G367" s="624">
        <v>2017</v>
      </c>
      <c r="H367" s="244" t="s">
        <v>620</v>
      </c>
      <c r="I367" s="245">
        <f>I368+I369+I370</f>
        <v>0</v>
      </c>
      <c r="J367" s="245">
        <f>J368+J369+J370</f>
        <v>0</v>
      </c>
      <c r="K367" s="245">
        <f>K368+K369+K370</f>
        <v>0</v>
      </c>
      <c r="L367" s="245">
        <f>L368+L369+L370</f>
        <v>0</v>
      </c>
      <c r="M367" s="245">
        <f>M368+M369+M370</f>
        <v>0</v>
      </c>
    </row>
    <row r="368" spans="2:13" x14ac:dyDescent="0.25">
      <c r="B368" s="625"/>
      <c r="C368" s="634"/>
      <c r="D368" s="647"/>
      <c r="E368" s="647"/>
      <c r="F368" s="625"/>
      <c r="G368" s="625"/>
      <c r="H368" s="246" t="s">
        <v>621</v>
      </c>
      <c r="I368" s="247">
        <f>J368+K368+L368+M368</f>
        <v>0</v>
      </c>
      <c r="J368" s="247"/>
      <c r="K368" s="247"/>
      <c r="L368" s="247"/>
      <c r="M368" s="247"/>
    </row>
    <row r="369" spans="2:13" x14ac:dyDescent="0.25">
      <c r="B369" s="625"/>
      <c r="C369" s="634"/>
      <c r="D369" s="647"/>
      <c r="E369" s="647"/>
      <c r="F369" s="625"/>
      <c r="G369" s="625"/>
      <c r="H369" s="246" t="s">
        <v>622</v>
      </c>
      <c r="I369" s="247">
        <f>J369+K369+L369+M369</f>
        <v>0</v>
      </c>
      <c r="J369" s="247"/>
      <c r="K369" s="247"/>
      <c r="L369" s="247"/>
      <c r="M369" s="247"/>
    </row>
    <row r="370" spans="2:13" x14ac:dyDescent="0.25">
      <c r="B370" s="626"/>
      <c r="C370" s="635"/>
      <c r="D370" s="647"/>
      <c r="E370" s="647"/>
      <c r="F370" s="626"/>
      <c r="G370" s="626"/>
      <c r="H370" s="246" t="s">
        <v>623</v>
      </c>
      <c r="I370" s="247">
        <f>J370+K370+L370+M370</f>
        <v>0</v>
      </c>
      <c r="J370" s="247"/>
      <c r="K370" s="247"/>
      <c r="L370" s="247"/>
      <c r="M370" s="247"/>
    </row>
    <row r="371" spans="2:13" ht="24.75" customHeight="1" x14ac:dyDescent="0.25">
      <c r="B371" s="624">
        <v>6.18</v>
      </c>
      <c r="C371" s="633" t="s">
        <v>735</v>
      </c>
      <c r="D371" s="567" t="s">
        <v>162</v>
      </c>
      <c r="E371" s="621" t="s">
        <v>162</v>
      </c>
      <c r="F371" s="624">
        <v>2017</v>
      </c>
      <c r="G371" s="624">
        <v>2017</v>
      </c>
      <c r="H371" s="244" t="s">
        <v>620</v>
      </c>
      <c r="I371" s="245">
        <f>I372+I373+I374</f>
        <v>0</v>
      </c>
      <c r="J371" s="245">
        <f>J372+J373+J374</f>
        <v>0</v>
      </c>
      <c r="K371" s="245">
        <f>K372+K373+K374</f>
        <v>0</v>
      </c>
      <c r="L371" s="245">
        <f>L372+L373+L374</f>
        <v>0</v>
      </c>
      <c r="M371" s="245">
        <f>M372+M373+M374</f>
        <v>0</v>
      </c>
    </row>
    <row r="372" spans="2:13" x14ac:dyDescent="0.25">
      <c r="B372" s="625"/>
      <c r="C372" s="634"/>
      <c r="D372" s="567"/>
      <c r="E372" s="621"/>
      <c r="F372" s="625"/>
      <c r="G372" s="625"/>
      <c r="H372" s="246" t="s">
        <v>621</v>
      </c>
      <c r="I372" s="247">
        <f>J372+K372+L372+M372</f>
        <v>0</v>
      </c>
      <c r="J372" s="247"/>
      <c r="K372" s="247"/>
      <c r="L372" s="247"/>
      <c r="M372" s="247"/>
    </row>
    <row r="373" spans="2:13" x14ac:dyDescent="0.25">
      <c r="B373" s="625"/>
      <c r="C373" s="634"/>
      <c r="D373" s="567"/>
      <c r="E373" s="621"/>
      <c r="F373" s="625"/>
      <c r="G373" s="625"/>
      <c r="H373" s="246" t="s">
        <v>622</v>
      </c>
      <c r="I373" s="247">
        <f>J373+K373+L373+M373</f>
        <v>0</v>
      </c>
      <c r="J373" s="247"/>
      <c r="K373" s="247"/>
      <c r="L373" s="247"/>
      <c r="M373" s="247"/>
    </row>
    <row r="374" spans="2:13" x14ac:dyDescent="0.25">
      <c r="B374" s="626"/>
      <c r="C374" s="635"/>
      <c r="D374" s="567"/>
      <c r="E374" s="621"/>
      <c r="F374" s="626"/>
      <c r="G374" s="626"/>
      <c r="H374" s="246" t="s">
        <v>623</v>
      </c>
      <c r="I374" s="247">
        <f>J374+K374+L374+M374</f>
        <v>0</v>
      </c>
      <c r="J374" s="247"/>
      <c r="K374" s="247"/>
      <c r="L374" s="247"/>
      <c r="M374" s="247"/>
    </row>
    <row r="375" spans="2:13" ht="40.5" customHeight="1" x14ac:dyDescent="0.25">
      <c r="B375" s="623">
        <v>7</v>
      </c>
      <c r="C375" s="721" t="s">
        <v>736</v>
      </c>
      <c r="D375" s="497" t="s">
        <v>646</v>
      </c>
      <c r="E375" s="722" t="s">
        <v>737</v>
      </c>
      <c r="F375" s="623">
        <v>2014</v>
      </c>
      <c r="G375" s="623">
        <v>2018</v>
      </c>
      <c r="H375" s="249" t="s">
        <v>620</v>
      </c>
      <c r="I375" s="251">
        <f>I376+I377+I378</f>
        <v>206152</v>
      </c>
      <c r="J375" s="251">
        <f>J376+J377+J378</f>
        <v>69246.399999999994</v>
      </c>
      <c r="K375" s="251">
        <f>K376+K377+K378</f>
        <v>73787.3</v>
      </c>
      <c r="L375" s="251">
        <f>L376+L377+L378</f>
        <v>12556.3</v>
      </c>
      <c r="M375" s="251">
        <f>M376+M377+M378</f>
        <v>50562</v>
      </c>
    </row>
    <row r="376" spans="2:13" x14ac:dyDescent="0.25">
      <c r="B376" s="623"/>
      <c r="C376" s="721"/>
      <c r="D376" s="498"/>
      <c r="E376" s="723"/>
      <c r="F376" s="623"/>
      <c r="G376" s="623"/>
      <c r="H376" s="249" t="s">
        <v>621</v>
      </c>
      <c r="I376" s="251">
        <f>SUM(I380+I384+I388+I392+I396+I400+I404+I408+I412+I416+I420+I424+I428+I432+I436+I440+I444+I448+I452+I456)</f>
        <v>9318</v>
      </c>
      <c r="J376" s="251">
        <f>SUM(J380+J384+J388+J392+J396+J400+J404+J408+J412+J416+J420+J424+J428+J432+J436+J440+J444+J448+J452+J456)</f>
        <v>6548</v>
      </c>
      <c r="K376" s="251">
        <f>SUM(K380+K384+K388+K392+K396+K400+K404+K408+K412+K416+K420+K424+K428+K432+K436+K440+K444+K448+K452+K456)</f>
        <v>2354</v>
      </c>
      <c r="L376" s="251">
        <f>SUM(L380+L384+L388+L392+L396+L400+L404+L408+L412+L416+L420+L424+L428+L432+L436+L440+L444+L448+L452+L456)</f>
        <v>416</v>
      </c>
      <c r="M376" s="251">
        <f>SUM(M380+M384+M388+M392+M396+M400+M404+M408+M412+M416+M420+M424+M428+M432+M436+M440+M444+M448+M452+M456)</f>
        <v>0</v>
      </c>
    </row>
    <row r="377" spans="2:13" x14ac:dyDescent="0.25">
      <c r="B377" s="623"/>
      <c r="C377" s="721"/>
      <c r="D377" s="498"/>
      <c r="E377" s="723"/>
      <c r="F377" s="623"/>
      <c r="G377" s="623"/>
      <c r="H377" s="249" t="s">
        <v>622</v>
      </c>
      <c r="I377" s="251">
        <f>SUM(J377:M377)</f>
        <v>122089.00000000001</v>
      </c>
      <c r="J377" s="251">
        <f>SUM(J381+J385+J389+J393+J397+J401+J405+J409+J413+J417+J421+J425+J429+J433+J437+J441+J445+J449+J453+J457)</f>
        <v>36967.4</v>
      </c>
      <c r="K377" s="251">
        <f>SUM(K381+K385+K389+K393+K397+K401+K405+K409+K413+K417+K421+K425+K429+K433+K437+K441+K445+K449+K453+K457)</f>
        <v>49936.3</v>
      </c>
      <c r="L377" s="251">
        <f>SUM(L381+L385+L389+L393+L397+L401+L405+L409+L413+L417+L421+L425+L429+L433+L437+L441+L445+L449+L453+L457)</f>
        <v>9275.2999999999993</v>
      </c>
      <c r="M377" s="251">
        <f>SUM(M381+M385+M389+M393+M397+M401+M405+M409+M413+M417+M421+M425+M429+M433+M437+M441+M445+M449+M453+M457)</f>
        <v>25910</v>
      </c>
    </row>
    <row r="378" spans="2:13" x14ac:dyDescent="0.25">
      <c r="B378" s="623"/>
      <c r="C378" s="721"/>
      <c r="D378" s="498"/>
      <c r="E378" s="724"/>
      <c r="F378" s="623"/>
      <c r="G378" s="623"/>
      <c r="H378" s="249" t="s">
        <v>623</v>
      </c>
      <c r="I378" s="251">
        <f>SUM(J378:M378)</f>
        <v>74745</v>
      </c>
      <c r="J378" s="251">
        <f>SUM(J382+J386+J390+J394+J398+J402+J406+J410+J414+J418+J422+J426+J430+J434+J438+J442+J446+J450+J454+J458)</f>
        <v>25731</v>
      </c>
      <c r="K378" s="251">
        <f>SUM(K382+K386+K390+K394+K398+K402+K406+K410+K414+K418+K422+K426+K430+K434+K438+K442+K446)</f>
        <v>21497</v>
      </c>
      <c r="L378" s="251">
        <f>SUM(L382+L386+L390+L394+L398+L402+L406+L410+L414+L418+L422+L426+L430+L434+L438+L442+L446+L458)</f>
        <v>2865</v>
      </c>
      <c r="M378" s="251">
        <f>SUM(M382+M386+M390+M394+M398+M402+M406+M410+M414+M418+M422+M426+M430+M434+M438+M442+M446+M450+M454+M458)</f>
        <v>24652</v>
      </c>
    </row>
    <row r="379" spans="2:13" ht="86.25" customHeight="1" x14ac:dyDescent="0.25">
      <c r="B379" s="619">
        <v>7.1</v>
      </c>
      <c r="C379" s="622" t="s">
        <v>738</v>
      </c>
      <c r="D379" s="567" t="s">
        <v>162</v>
      </c>
      <c r="E379" s="621" t="s">
        <v>162</v>
      </c>
      <c r="F379" s="619">
        <v>2014</v>
      </c>
      <c r="G379" s="619">
        <v>2014</v>
      </c>
      <c r="H379" s="244" t="s">
        <v>620</v>
      </c>
      <c r="I379" s="245">
        <f>I380+I381+I382</f>
        <v>4749</v>
      </c>
      <c r="J379" s="245">
        <f>J380+J381+J382</f>
        <v>3337</v>
      </c>
      <c r="K379" s="245">
        <f>K380+K381+K382</f>
        <v>1200</v>
      </c>
      <c r="L379" s="245">
        <f>L380+L381+L382</f>
        <v>212</v>
      </c>
      <c r="M379" s="245">
        <f>M380+M381+M382</f>
        <v>0</v>
      </c>
    </row>
    <row r="380" spans="2:13" x14ac:dyDescent="0.25">
      <c r="B380" s="619"/>
      <c r="C380" s="622"/>
      <c r="D380" s="567"/>
      <c r="E380" s="621"/>
      <c r="F380" s="619"/>
      <c r="G380" s="619"/>
      <c r="H380" s="246" t="s">
        <v>621</v>
      </c>
      <c r="I380" s="247">
        <f>J380+K380+L380+M380</f>
        <v>4749</v>
      </c>
      <c r="J380" s="247">
        <v>3337</v>
      </c>
      <c r="K380" s="247">
        <v>1200</v>
      </c>
      <c r="L380" s="247">
        <v>212</v>
      </c>
      <c r="M380" s="247"/>
    </row>
    <row r="381" spans="2:13" x14ac:dyDescent="0.25">
      <c r="B381" s="619"/>
      <c r="C381" s="622"/>
      <c r="D381" s="567"/>
      <c r="E381" s="621"/>
      <c r="F381" s="619"/>
      <c r="G381" s="619"/>
      <c r="H381" s="246" t="s">
        <v>622</v>
      </c>
      <c r="I381" s="247">
        <f>J381+K381+L381+M381</f>
        <v>0</v>
      </c>
      <c r="J381" s="247"/>
      <c r="K381" s="247"/>
      <c r="L381" s="247"/>
      <c r="M381" s="247"/>
    </row>
    <row r="382" spans="2:13" ht="14.25" customHeight="1" x14ac:dyDescent="0.25">
      <c r="B382" s="619"/>
      <c r="C382" s="622"/>
      <c r="D382" s="567"/>
      <c r="E382" s="621"/>
      <c r="F382" s="619"/>
      <c r="G382" s="619"/>
      <c r="H382" s="246" t="s">
        <v>623</v>
      </c>
      <c r="I382" s="247">
        <f>J382+K382+L382+M382</f>
        <v>0</v>
      </c>
      <c r="J382" s="247"/>
      <c r="K382" s="247"/>
      <c r="L382" s="247"/>
      <c r="M382" s="247"/>
    </row>
    <row r="383" spans="2:13" ht="69" customHeight="1" x14ac:dyDescent="0.25">
      <c r="B383" s="619">
        <v>7.2</v>
      </c>
      <c r="C383" s="622" t="s">
        <v>739</v>
      </c>
      <c r="D383" s="647" t="s">
        <v>162</v>
      </c>
      <c r="E383" s="647" t="s">
        <v>162</v>
      </c>
      <c r="F383" s="619">
        <v>2014</v>
      </c>
      <c r="G383" s="619">
        <v>2014</v>
      </c>
      <c r="H383" s="244" t="s">
        <v>620</v>
      </c>
      <c r="I383" s="245">
        <f>I384+I385+I386</f>
        <v>4569</v>
      </c>
      <c r="J383" s="245">
        <f>J384+J385+J386</f>
        <v>3211</v>
      </c>
      <c r="K383" s="245">
        <f>K384+K385+K386</f>
        <v>1154</v>
      </c>
      <c r="L383" s="245">
        <f>L384+L385+L386</f>
        <v>204</v>
      </c>
      <c r="M383" s="245">
        <f>M384+M385+M386</f>
        <v>0</v>
      </c>
    </row>
    <row r="384" spans="2:13" x14ac:dyDescent="0.25">
      <c r="B384" s="619"/>
      <c r="C384" s="622"/>
      <c r="D384" s="647"/>
      <c r="E384" s="647"/>
      <c r="F384" s="619"/>
      <c r="G384" s="619"/>
      <c r="H384" s="246" t="s">
        <v>621</v>
      </c>
      <c r="I384" s="247">
        <f>J384+K384+L384+M384</f>
        <v>4569</v>
      </c>
      <c r="J384" s="247">
        <v>3211</v>
      </c>
      <c r="K384" s="247">
        <v>1154</v>
      </c>
      <c r="L384" s="247">
        <v>204</v>
      </c>
      <c r="M384" s="247"/>
    </row>
    <row r="385" spans="2:13" x14ac:dyDescent="0.25">
      <c r="B385" s="619"/>
      <c r="C385" s="622"/>
      <c r="D385" s="647"/>
      <c r="E385" s="647"/>
      <c r="F385" s="619"/>
      <c r="G385" s="619"/>
      <c r="H385" s="246" t="s">
        <v>622</v>
      </c>
      <c r="I385" s="247">
        <f>J385+K385+L385+M385</f>
        <v>0</v>
      </c>
      <c r="J385" s="247"/>
      <c r="K385" s="247"/>
      <c r="L385" s="247"/>
      <c r="M385" s="247"/>
    </row>
    <row r="386" spans="2:13" x14ac:dyDescent="0.25">
      <c r="B386" s="619"/>
      <c r="C386" s="622"/>
      <c r="D386" s="647"/>
      <c r="E386" s="647"/>
      <c r="F386" s="619"/>
      <c r="G386" s="619"/>
      <c r="H386" s="246" t="s">
        <v>623</v>
      </c>
      <c r="I386" s="247">
        <f>J386+K386+L386+M386</f>
        <v>0</v>
      </c>
      <c r="J386" s="247"/>
      <c r="K386" s="247"/>
      <c r="L386" s="247"/>
      <c r="M386" s="247"/>
    </row>
    <row r="387" spans="2:13" ht="26.25" x14ac:dyDescent="0.25">
      <c r="B387" s="619">
        <v>7.3</v>
      </c>
      <c r="C387" s="622" t="s">
        <v>740</v>
      </c>
      <c r="D387" s="567" t="s">
        <v>162</v>
      </c>
      <c r="E387" s="621" t="s">
        <v>162</v>
      </c>
      <c r="F387" s="619">
        <v>2015</v>
      </c>
      <c r="G387" s="619">
        <v>2015</v>
      </c>
      <c r="H387" s="244" t="s">
        <v>620</v>
      </c>
      <c r="I387" s="245">
        <f>I388+I389+I390</f>
        <v>8500</v>
      </c>
      <c r="J387" s="245">
        <f>J388+J389+J390</f>
        <v>0</v>
      </c>
      <c r="K387" s="245">
        <f>K388+K389+K390</f>
        <v>8500</v>
      </c>
      <c r="L387" s="245">
        <f>L388+L389+L390</f>
        <v>0</v>
      </c>
      <c r="M387" s="245">
        <f>M388+M389+M390</f>
        <v>0</v>
      </c>
    </row>
    <row r="388" spans="2:13" x14ac:dyDescent="0.25">
      <c r="B388" s="619"/>
      <c r="C388" s="622"/>
      <c r="D388" s="567"/>
      <c r="E388" s="621"/>
      <c r="F388" s="619"/>
      <c r="G388" s="619"/>
      <c r="H388" s="246" t="s">
        <v>621</v>
      </c>
      <c r="I388" s="247">
        <f>J388+K388+L388+M388</f>
        <v>0</v>
      </c>
      <c r="J388" s="247"/>
      <c r="K388" s="247"/>
      <c r="L388" s="247"/>
      <c r="M388" s="247"/>
    </row>
    <row r="389" spans="2:13" x14ac:dyDescent="0.25">
      <c r="B389" s="619"/>
      <c r="C389" s="622"/>
      <c r="D389" s="567"/>
      <c r="E389" s="621"/>
      <c r="F389" s="619"/>
      <c r="G389" s="619"/>
      <c r="H389" s="246" t="s">
        <v>622</v>
      </c>
      <c r="I389" s="247">
        <f>J389+K389+L389+M389</f>
        <v>8500</v>
      </c>
      <c r="J389" s="247"/>
      <c r="K389" s="247">
        <v>8500</v>
      </c>
      <c r="L389" s="247"/>
      <c r="M389" s="247"/>
    </row>
    <row r="390" spans="2:13" x14ac:dyDescent="0.25">
      <c r="B390" s="619"/>
      <c r="C390" s="622"/>
      <c r="D390" s="567"/>
      <c r="E390" s="621"/>
      <c r="F390" s="619"/>
      <c r="G390" s="619"/>
      <c r="H390" s="246" t="s">
        <v>623</v>
      </c>
      <c r="I390" s="247">
        <f>J390+K390+L390+M390</f>
        <v>0</v>
      </c>
      <c r="J390" s="247"/>
      <c r="K390" s="247"/>
      <c r="L390" s="247"/>
      <c r="M390" s="247"/>
    </row>
    <row r="391" spans="2:13" ht="23.25" customHeight="1" x14ac:dyDescent="0.25">
      <c r="B391" s="619">
        <v>7.4</v>
      </c>
      <c r="C391" s="622" t="s">
        <v>741</v>
      </c>
      <c r="D391" s="567" t="s">
        <v>162</v>
      </c>
      <c r="E391" s="621" t="s">
        <v>162</v>
      </c>
      <c r="F391" s="619">
        <v>2015</v>
      </c>
      <c r="G391" s="619">
        <v>2015</v>
      </c>
      <c r="H391" s="244" t="s">
        <v>620</v>
      </c>
      <c r="I391" s="245">
        <f>I392+I393+I394</f>
        <v>5000</v>
      </c>
      <c r="J391" s="245">
        <f>J392+J393+J394</f>
        <v>2500</v>
      </c>
      <c r="K391" s="245">
        <f>K392+K393+K394</f>
        <v>1500</v>
      </c>
      <c r="L391" s="245">
        <f>L392+L393+L394</f>
        <v>1000</v>
      </c>
      <c r="M391" s="245">
        <f>M392+M393+M394</f>
        <v>0</v>
      </c>
    </row>
    <row r="392" spans="2:13" x14ac:dyDescent="0.25">
      <c r="B392" s="619"/>
      <c r="C392" s="622"/>
      <c r="D392" s="567"/>
      <c r="E392" s="621"/>
      <c r="F392" s="619"/>
      <c r="G392" s="619"/>
      <c r="H392" s="246" t="s">
        <v>621</v>
      </c>
      <c r="I392" s="247">
        <f>J392+K392+L392+M392</f>
        <v>0</v>
      </c>
      <c r="J392" s="247"/>
      <c r="K392" s="247"/>
      <c r="L392" s="247"/>
      <c r="M392" s="247"/>
    </row>
    <row r="393" spans="2:13" x14ac:dyDescent="0.25">
      <c r="B393" s="619"/>
      <c r="C393" s="622"/>
      <c r="D393" s="567"/>
      <c r="E393" s="621"/>
      <c r="F393" s="619"/>
      <c r="G393" s="619"/>
      <c r="H393" s="246" t="s">
        <v>622</v>
      </c>
      <c r="I393" s="247">
        <f>J393+K393+L393+M393</f>
        <v>5000</v>
      </c>
      <c r="J393" s="247">
        <v>2500</v>
      </c>
      <c r="K393" s="247">
        <v>1500</v>
      </c>
      <c r="L393" s="247">
        <v>1000</v>
      </c>
      <c r="M393" s="247"/>
    </row>
    <row r="394" spans="2:13" x14ac:dyDescent="0.25">
      <c r="B394" s="619"/>
      <c r="C394" s="622"/>
      <c r="D394" s="567"/>
      <c r="E394" s="621"/>
      <c r="F394" s="619"/>
      <c r="G394" s="619"/>
      <c r="H394" s="246" t="s">
        <v>623</v>
      </c>
      <c r="I394" s="247">
        <f>J394+K394+L394+M394</f>
        <v>0</v>
      </c>
      <c r="J394" s="247"/>
      <c r="K394" s="247"/>
      <c r="L394" s="247"/>
      <c r="M394" s="247"/>
    </row>
    <row r="395" spans="2:13" ht="26.25" x14ac:dyDescent="0.25">
      <c r="B395" s="619">
        <v>7.5</v>
      </c>
      <c r="C395" s="622" t="s">
        <v>742</v>
      </c>
      <c r="D395" s="647" t="s">
        <v>162</v>
      </c>
      <c r="E395" s="647" t="s">
        <v>162</v>
      </c>
      <c r="F395" s="619">
        <v>2015</v>
      </c>
      <c r="G395" s="619">
        <v>2015</v>
      </c>
      <c r="H395" s="244" t="s">
        <v>620</v>
      </c>
      <c r="I395" s="245">
        <f>I396+I397+I398</f>
        <v>2300</v>
      </c>
      <c r="J395" s="245">
        <f>J396+J397+J398</f>
        <v>0</v>
      </c>
      <c r="K395" s="245">
        <f>K396+K397+K398</f>
        <v>0</v>
      </c>
      <c r="L395" s="245">
        <f>L396+L397+L398</f>
        <v>0</v>
      </c>
      <c r="M395" s="245">
        <f>M396+M397+M398</f>
        <v>2300</v>
      </c>
    </row>
    <row r="396" spans="2:13" x14ac:dyDescent="0.25">
      <c r="B396" s="619"/>
      <c r="C396" s="622"/>
      <c r="D396" s="647"/>
      <c r="E396" s="647"/>
      <c r="F396" s="619"/>
      <c r="G396" s="619"/>
      <c r="H396" s="246" t="s">
        <v>621</v>
      </c>
      <c r="I396" s="247">
        <f>J396+K396+L396+M396</f>
        <v>0</v>
      </c>
      <c r="J396" s="247"/>
      <c r="K396" s="247"/>
      <c r="L396" s="247"/>
      <c r="M396" s="247"/>
    </row>
    <row r="397" spans="2:13" x14ac:dyDescent="0.25">
      <c r="B397" s="619"/>
      <c r="C397" s="622"/>
      <c r="D397" s="647"/>
      <c r="E397" s="647"/>
      <c r="F397" s="619"/>
      <c r="G397" s="619"/>
      <c r="H397" s="246" t="s">
        <v>622</v>
      </c>
      <c r="I397" s="247">
        <f>J397+K397+L397+M397</f>
        <v>2300</v>
      </c>
      <c r="J397" s="247"/>
      <c r="K397" s="247"/>
      <c r="L397" s="247"/>
      <c r="M397" s="247">
        <v>2300</v>
      </c>
    </row>
    <row r="398" spans="2:13" x14ac:dyDescent="0.25">
      <c r="B398" s="619"/>
      <c r="C398" s="622"/>
      <c r="D398" s="647"/>
      <c r="E398" s="647"/>
      <c r="F398" s="619"/>
      <c r="G398" s="619"/>
      <c r="H398" s="246" t="s">
        <v>623</v>
      </c>
      <c r="I398" s="247">
        <f>J398+K398+L398+M398</f>
        <v>0</v>
      </c>
      <c r="J398" s="247"/>
      <c r="K398" s="247"/>
      <c r="L398" s="247"/>
      <c r="M398" s="247"/>
    </row>
    <row r="399" spans="2:13" ht="30.75" customHeight="1" x14ac:dyDescent="0.25">
      <c r="B399" s="619">
        <v>7.6</v>
      </c>
      <c r="C399" s="622" t="s">
        <v>743</v>
      </c>
      <c r="D399" s="567" t="s">
        <v>162</v>
      </c>
      <c r="E399" s="621" t="s">
        <v>162</v>
      </c>
      <c r="F399" s="619">
        <v>2015</v>
      </c>
      <c r="G399" s="619">
        <v>2015</v>
      </c>
      <c r="H399" s="244" t="s">
        <v>620</v>
      </c>
      <c r="I399" s="245">
        <f>I400+I401+I402</f>
        <v>1500</v>
      </c>
      <c r="J399" s="245">
        <f>J400+J401+J402</f>
        <v>0</v>
      </c>
      <c r="K399" s="245">
        <f>K400+K401+K402</f>
        <v>175.5</v>
      </c>
      <c r="L399" s="245">
        <f>L400+L401+L402</f>
        <v>52.5</v>
      </c>
      <c r="M399" s="245">
        <f>M400+M401+M402</f>
        <v>1272</v>
      </c>
    </row>
    <row r="400" spans="2:13" x14ac:dyDescent="0.25">
      <c r="B400" s="619"/>
      <c r="C400" s="622"/>
      <c r="D400" s="567"/>
      <c r="E400" s="621"/>
      <c r="F400" s="619"/>
      <c r="G400" s="619"/>
      <c r="H400" s="246" t="s">
        <v>621</v>
      </c>
      <c r="I400" s="247">
        <f>J400+K400+L400+M400</f>
        <v>0</v>
      </c>
      <c r="J400" s="247"/>
      <c r="K400" s="247"/>
      <c r="L400" s="247"/>
      <c r="M400" s="247"/>
    </row>
    <row r="401" spans="2:13" x14ac:dyDescent="0.25">
      <c r="B401" s="619"/>
      <c r="C401" s="622"/>
      <c r="D401" s="567"/>
      <c r="E401" s="621"/>
      <c r="F401" s="619"/>
      <c r="G401" s="619"/>
      <c r="H401" s="246" t="s">
        <v>622</v>
      </c>
      <c r="I401" s="247">
        <f>J401+K401+L401+M401</f>
        <v>1500</v>
      </c>
      <c r="J401" s="247"/>
      <c r="K401" s="247">
        <v>175.5</v>
      </c>
      <c r="L401" s="247">
        <v>52.5</v>
      </c>
      <c r="M401" s="247">
        <v>1272</v>
      </c>
    </row>
    <row r="402" spans="2:13" x14ac:dyDescent="0.25">
      <c r="B402" s="619"/>
      <c r="C402" s="622"/>
      <c r="D402" s="567"/>
      <c r="E402" s="621"/>
      <c r="F402" s="619"/>
      <c r="G402" s="619"/>
      <c r="H402" s="246" t="s">
        <v>623</v>
      </c>
      <c r="I402" s="247">
        <f>J402+K402+L402+M402</f>
        <v>0</v>
      </c>
      <c r="J402" s="247"/>
      <c r="K402" s="247"/>
      <c r="L402" s="247"/>
      <c r="M402" s="247"/>
    </row>
    <row r="403" spans="2:13" ht="37.5" customHeight="1" x14ac:dyDescent="0.25">
      <c r="B403" s="619">
        <v>7.7</v>
      </c>
      <c r="C403" s="622" t="s">
        <v>744</v>
      </c>
      <c r="D403" s="567" t="s">
        <v>162</v>
      </c>
      <c r="E403" s="621" t="s">
        <v>162</v>
      </c>
      <c r="F403" s="619">
        <v>2015</v>
      </c>
      <c r="G403" s="619">
        <v>2015</v>
      </c>
      <c r="H403" s="244" t="s">
        <v>620</v>
      </c>
      <c r="I403" s="245">
        <f>I404+I405+I406</f>
        <v>4500</v>
      </c>
      <c r="J403" s="245">
        <f>J404+J405+J406</f>
        <v>0</v>
      </c>
      <c r="K403" s="245">
        <f>K404+K405+K406</f>
        <v>2250</v>
      </c>
      <c r="L403" s="245">
        <f>L404+L405+L406</f>
        <v>2250</v>
      </c>
      <c r="M403" s="245">
        <f>M404+M405+M406</f>
        <v>0</v>
      </c>
    </row>
    <row r="404" spans="2:13" x14ac:dyDescent="0.25">
      <c r="B404" s="619"/>
      <c r="C404" s="622"/>
      <c r="D404" s="567"/>
      <c r="E404" s="621"/>
      <c r="F404" s="619"/>
      <c r="G404" s="619"/>
      <c r="H404" s="246" t="s">
        <v>621</v>
      </c>
      <c r="I404" s="247">
        <f>J404+K404+L404+M404</f>
        <v>0</v>
      </c>
      <c r="J404" s="247"/>
      <c r="K404" s="247"/>
      <c r="L404" s="247"/>
      <c r="M404" s="247"/>
    </row>
    <row r="405" spans="2:13" x14ac:dyDescent="0.25">
      <c r="B405" s="619"/>
      <c r="C405" s="622"/>
      <c r="D405" s="567"/>
      <c r="E405" s="621"/>
      <c r="F405" s="619"/>
      <c r="G405" s="619"/>
      <c r="H405" s="246" t="s">
        <v>622</v>
      </c>
      <c r="I405" s="247">
        <f>J405+K405+L405+M405</f>
        <v>4500</v>
      </c>
      <c r="J405" s="247"/>
      <c r="K405" s="247">
        <v>2250</v>
      </c>
      <c r="L405" s="247">
        <v>2250</v>
      </c>
      <c r="M405" s="247"/>
    </row>
    <row r="406" spans="2:13" x14ac:dyDescent="0.25">
      <c r="B406" s="619"/>
      <c r="C406" s="622"/>
      <c r="D406" s="567"/>
      <c r="E406" s="621"/>
      <c r="F406" s="619"/>
      <c r="G406" s="619"/>
      <c r="H406" s="246" t="s">
        <v>623</v>
      </c>
      <c r="I406" s="247">
        <f>J406+K406+L406+M406</f>
        <v>0</v>
      </c>
      <c r="J406" s="247"/>
      <c r="K406" s="247"/>
      <c r="L406" s="247"/>
      <c r="M406" s="247"/>
    </row>
    <row r="407" spans="2:13" ht="72" customHeight="1" x14ac:dyDescent="0.25">
      <c r="B407" s="619">
        <v>7.8</v>
      </c>
      <c r="C407" s="622" t="s">
        <v>745</v>
      </c>
      <c r="D407" s="647" t="s">
        <v>162</v>
      </c>
      <c r="E407" s="647" t="s">
        <v>162</v>
      </c>
      <c r="F407" s="619">
        <v>2015</v>
      </c>
      <c r="G407" s="619">
        <v>2015</v>
      </c>
      <c r="H407" s="244" t="s">
        <v>620</v>
      </c>
      <c r="I407" s="245">
        <f>I408+I409+I410</f>
        <v>2500</v>
      </c>
      <c r="J407" s="245">
        <f>J408+J409+J410</f>
        <v>1250</v>
      </c>
      <c r="K407" s="245">
        <f>K408+K409+K410</f>
        <v>750</v>
      </c>
      <c r="L407" s="245">
        <f>L408+L409+L410</f>
        <v>500</v>
      </c>
      <c r="M407" s="245">
        <f>M408+M409+M410</f>
        <v>0</v>
      </c>
    </row>
    <row r="408" spans="2:13" x14ac:dyDescent="0.25">
      <c r="B408" s="619"/>
      <c r="C408" s="622"/>
      <c r="D408" s="647"/>
      <c r="E408" s="647"/>
      <c r="F408" s="619"/>
      <c r="G408" s="619"/>
      <c r="H408" s="246" t="s">
        <v>621</v>
      </c>
      <c r="I408" s="247">
        <f>J408+K408+L408+M408</f>
        <v>0</v>
      </c>
      <c r="J408" s="247"/>
      <c r="K408" s="247"/>
      <c r="L408" s="247"/>
      <c r="M408" s="247"/>
    </row>
    <row r="409" spans="2:13" x14ac:dyDescent="0.25">
      <c r="B409" s="619"/>
      <c r="C409" s="622"/>
      <c r="D409" s="647"/>
      <c r="E409" s="647"/>
      <c r="F409" s="619"/>
      <c r="G409" s="619"/>
      <c r="H409" s="246" t="s">
        <v>622</v>
      </c>
      <c r="I409" s="247">
        <f>J409+K409+L409+M409</f>
        <v>2500</v>
      </c>
      <c r="J409" s="247">
        <v>1250</v>
      </c>
      <c r="K409" s="247">
        <v>750</v>
      </c>
      <c r="L409" s="247">
        <v>500</v>
      </c>
      <c r="M409" s="247"/>
    </row>
    <row r="410" spans="2:13" x14ac:dyDescent="0.25">
      <c r="B410" s="619"/>
      <c r="C410" s="622"/>
      <c r="D410" s="647"/>
      <c r="E410" s="647"/>
      <c r="F410" s="619"/>
      <c r="G410" s="619"/>
      <c r="H410" s="246" t="s">
        <v>623</v>
      </c>
      <c r="I410" s="247">
        <f>J410+K410+L410+M410</f>
        <v>0</v>
      </c>
      <c r="J410" s="247"/>
      <c r="K410" s="247"/>
      <c r="L410" s="247"/>
      <c r="M410" s="247"/>
    </row>
    <row r="411" spans="2:13" ht="26.25" x14ac:dyDescent="0.25">
      <c r="B411" s="619">
        <v>7.9</v>
      </c>
      <c r="C411" s="622" t="s">
        <v>746</v>
      </c>
      <c r="D411" s="567" t="s">
        <v>162</v>
      </c>
      <c r="E411" s="621" t="s">
        <v>162</v>
      </c>
      <c r="F411" s="619">
        <v>2015</v>
      </c>
      <c r="G411" s="619">
        <v>2015</v>
      </c>
      <c r="H411" s="244" t="s">
        <v>620</v>
      </c>
      <c r="I411" s="245">
        <f>I412+I413+I414</f>
        <v>10000</v>
      </c>
      <c r="J411" s="245">
        <f>J412+J413+J414</f>
        <v>0</v>
      </c>
      <c r="K411" s="245">
        <f>K412+K413+K414</f>
        <v>10000</v>
      </c>
      <c r="L411" s="245">
        <f>L412+L413+L414</f>
        <v>0</v>
      </c>
      <c r="M411" s="245">
        <f>M412+M413+M414</f>
        <v>0</v>
      </c>
    </row>
    <row r="412" spans="2:13" x14ac:dyDescent="0.25">
      <c r="B412" s="619"/>
      <c r="C412" s="622"/>
      <c r="D412" s="567"/>
      <c r="E412" s="621"/>
      <c r="F412" s="619"/>
      <c r="G412" s="619"/>
      <c r="H412" s="246" t="s">
        <v>621</v>
      </c>
      <c r="I412" s="247">
        <f>J412+K412+L412+M412</f>
        <v>0</v>
      </c>
      <c r="J412" s="247"/>
      <c r="K412" s="247"/>
      <c r="L412" s="247"/>
      <c r="M412" s="247"/>
    </row>
    <row r="413" spans="2:13" x14ac:dyDescent="0.25">
      <c r="B413" s="619"/>
      <c r="C413" s="622"/>
      <c r="D413" s="567"/>
      <c r="E413" s="621"/>
      <c r="F413" s="619"/>
      <c r="G413" s="619"/>
      <c r="H413" s="246" t="s">
        <v>622</v>
      </c>
      <c r="I413" s="247">
        <f>J413+K413+L413+M413</f>
        <v>10000</v>
      </c>
      <c r="J413" s="247"/>
      <c r="K413" s="247">
        <v>10000</v>
      </c>
      <c r="L413" s="247"/>
      <c r="M413" s="247"/>
    </row>
    <row r="414" spans="2:13" x14ac:dyDescent="0.25">
      <c r="B414" s="619"/>
      <c r="C414" s="622"/>
      <c r="D414" s="567"/>
      <c r="E414" s="621"/>
      <c r="F414" s="619"/>
      <c r="G414" s="619"/>
      <c r="H414" s="246" t="s">
        <v>623</v>
      </c>
      <c r="I414" s="247">
        <f>J414+K414+L414+M414</f>
        <v>0</v>
      </c>
      <c r="J414" s="247"/>
      <c r="K414" s="247"/>
      <c r="L414" s="247"/>
      <c r="M414" s="247"/>
    </row>
    <row r="415" spans="2:13" ht="37.5" customHeight="1" x14ac:dyDescent="0.25">
      <c r="B415" s="646">
        <v>7.1</v>
      </c>
      <c r="C415" s="622" t="s">
        <v>747</v>
      </c>
      <c r="D415" s="567" t="s">
        <v>162</v>
      </c>
      <c r="E415" s="621" t="s">
        <v>162</v>
      </c>
      <c r="F415" s="619">
        <v>2015</v>
      </c>
      <c r="G415" s="619">
        <v>2015</v>
      </c>
      <c r="H415" s="244" t="s">
        <v>620</v>
      </c>
      <c r="I415" s="245">
        <f>I416+I417+I418</f>
        <v>10000</v>
      </c>
      <c r="J415" s="245">
        <f>J416+J417+J418</f>
        <v>5000</v>
      </c>
      <c r="K415" s="245">
        <f>K416+K417+K418</f>
        <v>3000</v>
      </c>
      <c r="L415" s="245">
        <f>L416+L417+L418</f>
        <v>2000</v>
      </c>
      <c r="M415" s="245">
        <f>M416+M417+M418</f>
        <v>0</v>
      </c>
    </row>
    <row r="416" spans="2:13" x14ac:dyDescent="0.25">
      <c r="B416" s="646"/>
      <c r="C416" s="622"/>
      <c r="D416" s="567"/>
      <c r="E416" s="621"/>
      <c r="F416" s="619"/>
      <c r="G416" s="619"/>
      <c r="H416" s="246" t="s">
        <v>621</v>
      </c>
      <c r="I416" s="247">
        <f>J416+K416+L416+M416</f>
        <v>0</v>
      </c>
      <c r="J416" s="247"/>
      <c r="K416" s="247"/>
      <c r="L416" s="247"/>
      <c r="M416" s="247"/>
    </row>
    <row r="417" spans="2:13" x14ac:dyDescent="0.25">
      <c r="B417" s="646"/>
      <c r="C417" s="622"/>
      <c r="D417" s="567"/>
      <c r="E417" s="621"/>
      <c r="F417" s="619"/>
      <c r="G417" s="619"/>
      <c r="H417" s="246" t="s">
        <v>622</v>
      </c>
      <c r="I417" s="247">
        <f>J417+K417+L417+M417</f>
        <v>10000</v>
      </c>
      <c r="J417" s="247">
        <v>5000</v>
      </c>
      <c r="K417" s="247">
        <v>3000</v>
      </c>
      <c r="L417" s="247">
        <v>2000</v>
      </c>
      <c r="M417" s="247"/>
    </row>
    <row r="418" spans="2:13" x14ac:dyDescent="0.25">
      <c r="B418" s="646"/>
      <c r="C418" s="622"/>
      <c r="D418" s="567"/>
      <c r="E418" s="621"/>
      <c r="F418" s="619"/>
      <c r="G418" s="619"/>
      <c r="H418" s="246" t="s">
        <v>623</v>
      </c>
      <c r="I418" s="247">
        <f>J418+K418+L418+M418</f>
        <v>0</v>
      </c>
      <c r="J418" s="247"/>
      <c r="K418" s="247"/>
      <c r="L418" s="247"/>
      <c r="M418" s="247"/>
    </row>
    <row r="419" spans="2:13" ht="54" customHeight="1" x14ac:dyDescent="0.25">
      <c r="B419" s="619">
        <v>7.11</v>
      </c>
      <c r="C419" s="622" t="s">
        <v>748</v>
      </c>
      <c r="D419" s="647" t="s">
        <v>162</v>
      </c>
      <c r="E419" s="647" t="s">
        <v>162</v>
      </c>
      <c r="F419" s="619">
        <v>2015</v>
      </c>
      <c r="G419" s="619">
        <v>2015</v>
      </c>
      <c r="H419" s="244" t="s">
        <v>620</v>
      </c>
      <c r="I419" s="245">
        <f>I420+I421+I422</f>
        <v>17119</v>
      </c>
      <c r="J419" s="245">
        <f>J420+J421+J422</f>
        <v>11983.4</v>
      </c>
      <c r="K419" s="245">
        <f>K420+K421+K422</f>
        <v>2567.8000000000002</v>
      </c>
      <c r="L419" s="245">
        <f>L420+L421+L422</f>
        <v>2567.8000000000002</v>
      </c>
      <c r="M419" s="245">
        <f>M420+M421+M422</f>
        <v>0</v>
      </c>
    </row>
    <row r="420" spans="2:13" x14ac:dyDescent="0.25">
      <c r="B420" s="619"/>
      <c r="C420" s="622"/>
      <c r="D420" s="647"/>
      <c r="E420" s="647"/>
      <c r="F420" s="619"/>
      <c r="G420" s="619"/>
      <c r="H420" s="246" t="s">
        <v>621</v>
      </c>
      <c r="I420" s="247">
        <f>J420+K420+L420+M420</f>
        <v>0</v>
      </c>
      <c r="J420" s="247"/>
      <c r="K420" s="247"/>
      <c r="L420" s="247"/>
      <c r="M420" s="247"/>
    </row>
    <row r="421" spans="2:13" x14ac:dyDescent="0.25">
      <c r="B421" s="619"/>
      <c r="C421" s="622"/>
      <c r="D421" s="647"/>
      <c r="E421" s="647"/>
      <c r="F421" s="619"/>
      <c r="G421" s="619"/>
      <c r="H421" s="246" t="s">
        <v>622</v>
      </c>
      <c r="I421" s="247">
        <f>J421+K421+L421+M421</f>
        <v>17119</v>
      </c>
      <c r="J421" s="247">
        <v>11983.4</v>
      </c>
      <c r="K421" s="247">
        <v>2567.8000000000002</v>
      </c>
      <c r="L421" s="247">
        <v>2567.8000000000002</v>
      </c>
      <c r="M421" s="247"/>
    </row>
    <row r="422" spans="2:13" x14ac:dyDescent="0.25">
      <c r="B422" s="619"/>
      <c r="C422" s="622"/>
      <c r="D422" s="647"/>
      <c r="E422" s="647"/>
      <c r="F422" s="619"/>
      <c r="G422" s="619"/>
      <c r="H422" s="246" t="s">
        <v>623</v>
      </c>
      <c r="I422" s="247">
        <f>J422+K422+L422+M422</f>
        <v>0</v>
      </c>
      <c r="J422" s="247"/>
      <c r="K422" s="247"/>
      <c r="L422" s="247"/>
      <c r="M422" s="247"/>
    </row>
    <row r="423" spans="2:13" ht="37.5" customHeight="1" x14ac:dyDescent="0.25">
      <c r="B423" s="619">
        <v>7.12</v>
      </c>
      <c r="C423" s="622" t="s">
        <v>749</v>
      </c>
      <c r="D423" s="567" t="s">
        <v>162</v>
      </c>
      <c r="E423" s="621" t="s">
        <v>162</v>
      </c>
      <c r="F423" s="619">
        <v>2015</v>
      </c>
      <c r="G423" s="619">
        <v>2016</v>
      </c>
      <c r="H423" s="244" t="s">
        <v>620</v>
      </c>
      <c r="I423" s="245">
        <f>I424+I425+I426</f>
        <v>18000</v>
      </c>
      <c r="J423" s="245">
        <f>J424+J425+J426</f>
        <v>0</v>
      </c>
      <c r="K423" s="245">
        <f>K424+K425+K426</f>
        <v>2106</v>
      </c>
      <c r="L423" s="245">
        <f>L424+L425+L426</f>
        <v>630</v>
      </c>
      <c r="M423" s="245">
        <f>M424+M425+M426</f>
        <v>15264</v>
      </c>
    </row>
    <row r="424" spans="2:13" x14ac:dyDescent="0.25">
      <c r="B424" s="619"/>
      <c r="C424" s="622"/>
      <c r="D424" s="567"/>
      <c r="E424" s="621"/>
      <c r="F424" s="619"/>
      <c r="G424" s="619"/>
      <c r="H424" s="246" t="s">
        <v>621</v>
      </c>
      <c r="I424" s="247">
        <f>J424+K424+L424+M424</f>
        <v>0</v>
      </c>
      <c r="J424" s="247"/>
      <c r="K424" s="247"/>
      <c r="L424" s="247"/>
      <c r="M424" s="247"/>
    </row>
    <row r="425" spans="2:13" x14ac:dyDescent="0.25">
      <c r="B425" s="619"/>
      <c r="C425" s="622"/>
      <c r="D425" s="567"/>
      <c r="E425" s="621"/>
      <c r="F425" s="619"/>
      <c r="G425" s="619"/>
      <c r="H425" s="246" t="s">
        <v>622</v>
      </c>
      <c r="I425" s="247">
        <f>J425+K425+L425+M425</f>
        <v>9000</v>
      </c>
      <c r="J425" s="247"/>
      <c r="K425" s="247">
        <v>1053</v>
      </c>
      <c r="L425" s="247">
        <v>315</v>
      </c>
      <c r="M425" s="247">
        <v>7632</v>
      </c>
    </row>
    <row r="426" spans="2:13" x14ac:dyDescent="0.25">
      <c r="B426" s="619"/>
      <c r="C426" s="622"/>
      <c r="D426" s="567"/>
      <c r="E426" s="621"/>
      <c r="F426" s="619"/>
      <c r="G426" s="619"/>
      <c r="H426" s="246" t="s">
        <v>623</v>
      </c>
      <c r="I426" s="247">
        <f>J426+K426+L426+M426</f>
        <v>9000</v>
      </c>
      <c r="J426" s="247"/>
      <c r="K426" s="247">
        <v>1053</v>
      </c>
      <c r="L426" s="247">
        <v>315</v>
      </c>
      <c r="M426" s="247">
        <v>7632</v>
      </c>
    </row>
    <row r="427" spans="2:13" ht="26.25" x14ac:dyDescent="0.25">
      <c r="B427" s="619">
        <v>7.13</v>
      </c>
      <c r="C427" s="622" t="s">
        <v>750</v>
      </c>
      <c r="D427" s="567" t="s">
        <v>162</v>
      </c>
      <c r="E427" s="621" t="s">
        <v>162</v>
      </c>
      <c r="F427" s="619">
        <v>2015</v>
      </c>
      <c r="G427" s="619">
        <v>2018</v>
      </c>
      <c r="H427" s="244" t="s">
        <v>620</v>
      </c>
      <c r="I427" s="245">
        <f>I428+I429+I430</f>
        <v>41280</v>
      </c>
      <c r="J427" s="245">
        <f>J428+J429+J430</f>
        <v>13670</v>
      </c>
      <c r="K427" s="245">
        <f>K428+K429+K430</f>
        <v>14814</v>
      </c>
      <c r="L427" s="245">
        <f>L428+L429+L430</f>
        <v>412</v>
      </c>
      <c r="M427" s="245">
        <f>M428+M429+M430</f>
        <v>12384</v>
      </c>
    </row>
    <row r="428" spans="2:13" x14ac:dyDescent="0.25">
      <c r="B428" s="619"/>
      <c r="C428" s="622"/>
      <c r="D428" s="567"/>
      <c r="E428" s="621"/>
      <c r="F428" s="619"/>
      <c r="G428" s="619"/>
      <c r="H428" s="246" t="s">
        <v>621</v>
      </c>
      <c r="I428" s="247">
        <f>J428+K428+L428+M428</f>
        <v>0</v>
      </c>
      <c r="J428" s="247"/>
      <c r="K428" s="247"/>
      <c r="L428" s="247"/>
      <c r="M428" s="247"/>
    </row>
    <row r="429" spans="2:13" x14ac:dyDescent="0.25">
      <c r="B429" s="619"/>
      <c r="C429" s="622"/>
      <c r="D429" s="567"/>
      <c r="E429" s="621"/>
      <c r="F429" s="619"/>
      <c r="G429" s="619"/>
      <c r="H429" s="246" t="s">
        <v>622</v>
      </c>
      <c r="I429" s="247">
        <f>J429+K429+L429+M429</f>
        <v>20640</v>
      </c>
      <c r="J429" s="247">
        <v>6835</v>
      </c>
      <c r="K429" s="247">
        <v>7407</v>
      </c>
      <c r="L429" s="247">
        <v>206</v>
      </c>
      <c r="M429" s="247">
        <v>6192</v>
      </c>
    </row>
    <row r="430" spans="2:13" x14ac:dyDescent="0.25">
      <c r="B430" s="619"/>
      <c r="C430" s="622"/>
      <c r="D430" s="567"/>
      <c r="E430" s="621"/>
      <c r="F430" s="619"/>
      <c r="G430" s="619"/>
      <c r="H430" s="246" t="s">
        <v>623</v>
      </c>
      <c r="I430" s="247">
        <f>J430+K430+L430+M430</f>
        <v>20640</v>
      </c>
      <c r="J430" s="247">
        <v>6835</v>
      </c>
      <c r="K430" s="247">
        <v>7407</v>
      </c>
      <c r="L430" s="247">
        <v>206</v>
      </c>
      <c r="M430" s="247">
        <v>6192</v>
      </c>
    </row>
    <row r="431" spans="2:13" ht="39.75" customHeight="1" x14ac:dyDescent="0.25">
      <c r="B431" s="619">
        <v>7.14</v>
      </c>
      <c r="C431" s="622" t="s">
        <v>751</v>
      </c>
      <c r="D431" s="647" t="s">
        <v>162</v>
      </c>
      <c r="E431" s="647" t="s">
        <v>162</v>
      </c>
      <c r="F431" s="619">
        <v>2015</v>
      </c>
      <c r="G431" s="619">
        <v>2018</v>
      </c>
      <c r="H431" s="244" t="s">
        <v>620</v>
      </c>
      <c r="I431" s="245">
        <f>I432+I433+I434</f>
        <v>56760</v>
      </c>
      <c r="J431" s="245">
        <f>J432+J433+J434</f>
        <v>18798</v>
      </c>
      <c r="K431" s="245">
        <f>K432+K433+K434</f>
        <v>20366</v>
      </c>
      <c r="L431" s="245">
        <f>L432+L433+L434</f>
        <v>568</v>
      </c>
      <c r="M431" s="245">
        <f>M432+M433+M434</f>
        <v>17028</v>
      </c>
    </row>
    <row r="432" spans="2:13" x14ac:dyDescent="0.25">
      <c r="B432" s="619"/>
      <c r="C432" s="622"/>
      <c r="D432" s="647"/>
      <c r="E432" s="647"/>
      <c r="F432" s="619"/>
      <c r="G432" s="619"/>
      <c r="H432" s="246" t="s">
        <v>621</v>
      </c>
      <c r="I432" s="247">
        <f>J432+K432+L432+M432</f>
        <v>0</v>
      </c>
      <c r="J432" s="247"/>
      <c r="K432" s="247"/>
      <c r="L432" s="247"/>
      <c r="M432" s="247"/>
    </row>
    <row r="433" spans="2:13" x14ac:dyDescent="0.25">
      <c r="B433" s="619"/>
      <c r="C433" s="622"/>
      <c r="D433" s="647"/>
      <c r="E433" s="647"/>
      <c r="F433" s="619"/>
      <c r="G433" s="619"/>
      <c r="H433" s="246" t="s">
        <v>622</v>
      </c>
      <c r="I433" s="247">
        <f>J433+K433+L433+M433</f>
        <v>28380</v>
      </c>
      <c r="J433" s="247">
        <v>9399</v>
      </c>
      <c r="K433" s="247">
        <v>10183</v>
      </c>
      <c r="L433" s="247">
        <v>284</v>
      </c>
      <c r="M433" s="247">
        <v>8514</v>
      </c>
    </row>
    <row r="434" spans="2:13" x14ac:dyDescent="0.25">
      <c r="B434" s="619"/>
      <c r="C434" s="622"/>
      <c r="D434" s="647"/>
      <c r="E434" s="647"/>
      <c r="F434" s="619"/>
      <c r="G434" s="619"/>
      <c r="H434" s="246" t="s">
        <v>623</v>
      </c>
      <c r="I434" s="247">
        <f>J434+K434+L434+M434</f>
        <v>28380</v>
      </c>
      <c r="J434" s="247">
        <v>9399</v>
      </c>
      <c r="K434" s="247">
        <v>10183</v>
      </c>
      <c r="L434" s="247">
        <v>284</v>
      </c>
      <c r="M434" s="247">
        <v>8514</v>
      </c>
    </row>
    <row r="435" spans="2:13" ht="26.25" x14ac:dyDescent="0.25">
      <c r="B435" s="619">
        <v>7.15</v>
      </c>
      <c r="C435" s="622" t="s">
        <v>752</v>
      </c>
      <c r="D435" s="567" t="s">
        <v>162</v>
      </c>
      <c r="E435" s="621" t="s">
        <v>162</v>
      </c>
      <c r="F435" s="619">
        <v>2016</v>
      </c>
      <c r="G435" s="619">
        <v>2016</v>
      </c>
      <c r="H435" s="244" t="s">
        <v>620</v>
      </c>
      <c r="I435" s="245">
        <f>I436+I437+I438</f>
        <v>1200</v>
      </c>
      <c r="J435" s="245">
        <f>J436+J437+J438</f>
        <v>0</v>
      </c>
      <c r="K435" s="245">
        <f>K436+K437+K438</f>
        <v>140</v>
      </c>
      <c r="L435" s="245">
        <f>L436+L437+L438</f>
        <v>42</v>
      </c>
      <c r="M435" s="245">
        <f>M436+M437+M438</f>
        <v>1018</v>
      </c>
    </row>
    <row r="436" spans="2:13" x14ac:dyDescent="0.25">
      <c r="B436" s="619"/>
      <c r="C436" s="622"/>
      <c r="D436" s="567"/>
      <c r="E436" s="621"/>
      <c r="F436" s="619"/>
      <c r="G436" s="619"/>
      <c r="H436" s="246" t="s">
        <v>621</v>
      </c>
      <c r="I436" s="247">
        <f>J436+K436+L436+M436</f>
        <v>0</v>
      </c>
      <c r="J436" s="247"/>
      <c r="K436" s="247"/>
      <c r="L436" s="247"/>
      <c r="M436" s="247"/>
    </row>
    <row r="437" spans="2:13" x14ac:dyDescent="0.25">
      <c r="B437" s="619"/>
      <c r="C437" s="622"/>
      <c r="D437" s="567"/>
      <c r="E437" s="621"/>
      <c r="F437" s="619"/>
      <c r="G437" s="619"/>
      <c r="H437" s="246" t="s">
        <v>622</v>
      </c>
      <c r="I437" s="247">
        <f>J437+K437+L437+M437</f>
        <v>0</v>
      </c>
      <c r="J437" s="247"/>
      <c r="K437" s="247"/>
      <c r="L437" s="247"/>
      <c r="M437" s="247"/>
    </row>
    <row r="438" spans="2:13" x14ac:dyDescent="0.25">
      <c r="B438" s="619"/>
      <c r="C438" s="622"/>
      <c r="D438" s="567"/>
      <c r="E438" s="621"/>
      <c r="F438" s="619"/>
      <c r="G438" s="619"/>
      <c r="H438" s="246" t="s">
        <v>623</v>
      </c>
      <c r="I438" s="247">
        <f>J438+K438+L438+M438</f>
        <v>1200</v>
      </c>
      <c r="J438" s="247"/>
      <c r="K438" s="247">
        <v>140</v>
      </c>
      <c r="L438" s="247">
        <v>42</v>
      </c>
      <c r="M438" s="247">
        <v>1018</v>
      </c>
    </row>
    <row r="439" spans="2:13" ht="26.25" x14ac:dyDescent="0.25">
      <c r="B439" s="619">
        <v>7.16</v>
      </c>
      <c r="C439" s="622" t="s">
        <v>753</v>
      </c>
      <c r="D439" s="567" t="s">
        <v>162</v>
      </c>
      <c r="E439" s="621" t="s">
        <v>162</v>
      </c>
      <c r="F439" s="619">
        <v>2016</v>
      </c>
      <c r="G439" s="619">
        <v>2016</v>
      </c>
      <c r="H439" s="244" t="s">
        <v>620</v>
      </c>
      <c r="I439" s="245">
        <f>I440+I441+I442</f>
        <v>6765</v>
      </c>
      <c r="J439" s="245">
        <f>J440+J441+J442</f>
        <v>3715</v>
      </c>
      <c r="K439" s="245">
        <f>K440+K441+K442</f>
        <v>1475</v>
      </c>
      <c r="L439" s="245">
        <f>L440+L441+L442</f>
        <v>279</v>
      </c>
      <c r="M439" s="245">
        <f>M440+M441+M442</f>
        <v>1296</v>
      </c>
    </row>
    <row r="440" spans="2:13" x14ac:dyDescent="0.25">
      <c r="B440" s="619"/>
      <c r="C440" s="622"/>
      <c r="D440" s="567"/>
      <c r="E440" s="621"/>
      <c r="F440" s="619"/>
      <c r="G440" s="619"/>
      <c r="H440" s="246" t="s">
        <v>621</v>
      </c>
      <c r="I440" s="247">
        <f>J440+K440+L440+M440</f>
        <v>0</v>
      </c>
      <c r="J440" s="247"/>
      <c r="K440" s="247"/>
      <c r="L440" s="247"/>
      <c r="M440" s="247"/>
    </row>
    <row r="441" spans="2:13" x14ac:dyDescent="0.25">
      <c r="B441" s="619"/>
      <c r="C441" s="622"/>
      <c r="D441" s="567"/>
      <c r="E441" s="621"/>
      <c r="F441" s="619"/>
      <c r="G441" s="619"/>
      <c r="H441" s="246" t="s">
        <v>622</v>
      </c>
      <c r="I441" s="247">
        <f>J441+K441+L441+M441</f>
        <v>0</v>
      </c>
      <c r="J441" s="247"/>
      <c r="K441" s="247"/>
      <c r="L441" s="247"/>
      <c r="M441" s="247"/>
    </row>
    <row r="442" spans="2:13" x14ac:dyDescent="0.25">
      <c r="B442" s="619"/>
      <c r="C442" s="622"/>
      <c r="D442" s="567"/>
      <c r="E442" s="621"/>
      <c r="F442" s="619"/>
      <c r="G442" s="619"/>
      <c r="H442" s="246" t="s">
        <v>623</v>
      </c>
      <c r="I442" s="247">
        <f>J442+K442+L442+M442</f>
        <v>6765</v>
      </c>
      <c r="J442" s="247">
        <v>3715</v>
      </c>
      <c r="K442" s="247">
        <v>1475</v>
      </c>
      <c r="L442" s="247">
        <v>279</v>
      </c>
      <c r="M442" s="247">
        <v>1296</v>
      </c>
    </row>
    <row r="443" spans="2:13" ht="59.25" customHeight="1" x14ac:dyDescent="0.25">
      <c r="B443" s="619">
        <v>7.17</v>
      </c>
      <c r="C443" s="622" t="s">
        <v>754</v>
      </c>
      <c r="D443" s="647" t="s">
        <v>162</v>
      </c>
      <c r="E443" s="647" t="s">
        <v>162</v>
      </c>
      <c r="F443" s="619">
        <v>2016</v>
      </c>
      <c r="G443" s="619">
        <v>2016</v>
      </c>
      <c r="H443" s="244" t="s">
        <v>620</v>
      </c>
      <c r="I443" s="245">
        <f>I444+I445+I446</f>
        <v>8260</v>
      </c>
      <c r="J443" s="245">
        <f>J444+J445+J446</f>
        <v>5782</v>
      </c>
      <c r="K443" s="245">
        <f>K444+K445+K446</f>
        <v>1239</v>
      </c>
      <c r="L443" s="245">
        <f>L444+L445+L446</f>
        <v>1239</v>
      </c>
      <c r="M443" s="245">
        <f>M444+M445+M446</f>
        <v>0</v>
      </c>
    </row>
    <row r="444" spans="2:13" x14ac:dyDescent="0.25">
      <c r="B444" s="619"/>
      <c r="C444" s="622"/>
      <c r="D444" s="647"/>
      <c r="E444" s="647"/>
      <c r="F444" s="619"/>
      <c r="G444" s="619"/>
      <c r="H444" s="246" t="s">
        <v>621</v>
      </c>
      <c r="I444" s="247">
        <f>J444+K444+L444+M444</f>
        <v>0</v>
      </c>
      <c r="J444" s="247"/>
      <c r="K444" s="247"/>
      <c r="L444" s="247"/>
      <c r="M444" s="247"/>
    </row>
    <row r="445" spans="2:13" x14ac:dyDescent="0.25">
      <c r="B445" s="619"/>
      <c r="C445" s="622"/>
      <c r="D445" s="647"/>
      <c r="E445" s="647"/>
      <c r="F445" s="619"/>
      <c r="G445" s="619"/>
      <c r="H445" s="246" t="s">
        <v>622</v>
      </c>
      <c r="I445" s="247">
        <f>J445+K445+L445+M445</f>
        <v>0</v>
      </c>
      <c r="J445" s="247"/>
      <c r="K445" s="247"/>
      <c r="L445" s="247"/>
      <c r="M445" s="247"/>
    </row>
    <row r="446" spans="2:13" x14ac:dyDescent="0.25">
      <c r="B446" s="619"/>
      <c r="C446" s="622"/>
      <c r="D446" s="647"/>
      <c r="E446" s="647"/>
      <c r="F446" s="619"/>
      <c r="G446" s="619"/>
      <c r="H446" s="246" t="s">
        <v>623</v>
      </c>
      <c r="I446" s="247">
        <f>J446+K446+L446+M446</f>
        <v>8260</v>
      </c>
      <c r="J446" s="247">
        <v>5782</v>
      </c>
      <c r="K446" s="247">
        <v>1239</v>
      </c>
      <c r="L446" s="247">
        <v>1239</v>
      </c>
      <c r="M446" s="247"/>
    </row>
    <row r="447" spans="2:13" ht="24" customHeight="1" x14ac:dyDescent="0.25">
      <c r="B447" s="624">
        <v>7.18</v>
      </c>
      <c r="C447" s="633" t="s">
        <v>755</v>
      </c>
      <c r="D447" s="567" t="s">
        <v>162</v>
      </c>
      <c r="E447" s="621" t="s">
        <v>162</v>
      </c>
      <c r="F447" s="624">
        <v>2015</v>
      </c>
      <c r="G447" s="624">
        <v>2015</v>
      </c>
      <c r="H447" s="244" t="s">
        <v>620</v>
      </c>
      <c r="I447" s="245">
        <f>I448+I449+I450</f>
        <v>1200</v>
      </c>
      <c r="J447" s="245">
        <f>J448+J449+J450</f>
        <v>0</v>
      </c>
      <c r="K447" s="245">
        <f>K448+K449+K450</f>
        <v>1100</v>
      </c>
      <c r="L447" s="245">
        <f>L448+L449+L450</f>
        <v>100</v>
      </c>
      <c r="M447" s="245">
        <f>M448+M449+M450</f>
        <v>0</v>
      </c>
    </row>
    <row r="448" spans="2:13" ht="15.75" customHeight="1" x14ac:dyDescent="0.25">
      <c r="B448" s="625"/>
      <c r="C448" s="634"/>
      <c r="D448" s="567"/>
      <c r="E448" s="621"/>
      <c r="F448" s="625"/>
      <c r="G448" s="625"/>
      <c r="H448" s="246" t="s">
        <v>621</v>
      </c>
      <c r="I448" s="247">
        <f>J448+K448+L448+M448</f>
        <v>0</v>
      </c>
      <c r="J448" s="247"/>
      <c r="K448" s="247"/>
      <c r="L448" s="247"/>
      <c r="M448" s="247"/>
    </row>
    <row r="449" spans="2:13" ht="15.75" customHeight="1" x14ac:dyDescent="0.25">
      <c r="B449" s="625"/>
      <c r="C449" s="634"/>
      <c r="D449" s="567"/>
      <c r="E449" s="621"/>
      <c r="F449" s="625"/>
      <c r="G449" s="625"/>
      <c r="H449" s="246" t="s">
        <v>622</v>
      </c>
      <c r="I449" s="247">
        <f>J449+K449+L449+M449</f>
        <v>1200</v>
      </c>
      <c r="J449" s="247"/>
      <c r="K449" s="247">
        <v>1100</v>
      </c>
      <c r="L449" s="247">
        <v>100</v>
      </c>
      <c r="M449" s="247"/>
    </row>
    <row r="450" spans="2:13" ht="15.75" customHeight="1" x14ac:dyDescent="0.25">
      <c r="B450" s="626"/>
      <c r="C450" s="635"/>
      <c r="D450" s="567"/>
      <c r="E450" s="621"/>
      <c r="F450" s="626"/>
      <c r="G450" s="626"/>
      <c r="H450" s="246" t="s">
        <v>623</v>
      </c>
      <c r="I450" s="247">
        <f>J450+K450+L450+M450</f>
        <v>0</v>
      </c>
      <c r="J450" s="247"/>
      <c r="K450" s="247"/>
      <c r="L450" s="247"/>
      <c r="M450" s="247"/>
    </row>
    <row r="451" spans="2:13" ht="24.75" customHeight="1" x14ac:dyDescent="0.25">
      <c r="B451" s="624">
        <v>7.19</v>
      </c>
      <c r="C451" s="633" t="s">
        <v>756</v>
      </c>
      <c r="D451" s="647" t="s">
        <v>162</v>
      </c>
      <c r="E451" s="647" t="s">
        <v>162</v>
      </c>
      <c r="F451" s="624">
        <v>2015</v>
      </c>
      <c r="G451" s="624">
        <v>2015</v>
      </c>
      <c r="H451" s="244" t="s">
        <v>620</v>
      </c>
      <c r="I451" s="245">
        <f>I452+I453+I454</f>
        <v>1450</v>
      </c>
      <c r="J451" s="245">
        <f>J452+J453+J454</f>
        <v>0</v>
      </c>
      <c r="K451" s="245">
        <f>K452+K453+K454</f>
        <v>1450</v>
      </c>
      <c r="L451" s="245">
        <f>L452+L453+L454</f>
        <v>0</v>
      </c>
      <c r="M451" s="245">
        <f>M452+M453+M454</f>
        <v>0</v>
      </c>
    </row>
    <row r="452" spans="2:13" ht="15.75" customHeight="1" x14ac:dyDescent="0.25">
      <c r="B452" s="625"/>
      <c r="C452" s="634"/>
      <c r="D452" s="647"/>
      <c r="E452" s="647"/>
      <c r="F452" s="625"/>
      <c r="G452" s="625"/>
      <c r="H452" s="246" t="s">
        <v>621</v>
      </c>
      <c r="I452" s="247">
        <f>J452+K452+L452+M452</f>
        <v>0</v>
      </c>
      <c r="J452" s="247"/>
      <c r="K452" s="247"/>
      <c r="L452" s="247"/>
      <c r="M452" s="247"/>
    </row>
    <row r="453" spans="2:13" ht="15.75" customHeight="1" x14ac:dyDescent="0.25">
      <c r="B453" s="625"/>
      <c r="C453" s="634"/>
      <c r="D453" s="647"/>
      <c r="E453" s="647"/>
      <c r="F453" s="625"/>
      <c r="G453" s="625"/>
      <c r="H453" s="246" t="s">
        <v>622</v>
      </c>
      <c r="I453" s="247">
        <f>J453+K453+L453+M453</f>
        <v>1450</v>
      </c>
      <c r="J453" s="247"/>
      <c r="K453" s="247">
        <v>1450</v>
      </c>
      <c r="L453" s="247"/>
      <c r="M453" s="247"/>
    </row>
    <row r="454" spans="2:13" ht="15.75" customHeight="1" x14ac:dyDescent="0.25">
      <c r="B454" s="626"/>
      <c r="C454" s="635"/>
      <c r="D454" s="647"/>
      <c r="E454" s="647"/>
      <c r="F454" s="626"/>
      <c r="G454" s="626"/>
      <c r="H454" s="246" t="s">
        <v>623</v>
      </c>
      <c r="I454" s="247">
        <f>J454+K454+L454+M454</f>
        <v>0</v>
      </c>
      <c r="J454" s="247"/>
      <c r="K454" s="247"/>
      <c r="L454" s="247"/>
      <c r="M454" s="247"/>
    </row>
    <row r="455" spans="2:13" ht="27" customHeight="1" x14ac:dyDescent="0.25">
      <c r="B455" s="643">
        <v>7.2</v>
      </c>
      <c r="C455" s="633" t="s">
        <v>757</v>
      </c>
      <c r="D455" s="567" t="s">
        <v>162</v>
      </c>
      <c r="E455" s="621" t="s">
        <v>162</v>
      </c>
      <c r="F455" s="624">
        <v>2016</v>
      </c>
      <c r="G455" s="624">
        <v>2016</v>
      </c>
      <c r="H455" s="244" t="s">
        <v>620</v>
      </c>
      <c r="I455" s="245">
        <f>I456+I457+I458</f>
        <v>500</v>
      </c>
      <c r="J455" s="245">
        <f>J456+J457+J458</f>
        <v>0</v>
      </c>
      <c r="K455" s="245">
        <f>K456+K457+K458</f>
        <v>0</v>
      </c>
      <c r="L455" s="245">
        <f>L456+L457+L458</f>
        <v>500</v>
      </c>
      <c r="M455" s="245">
        <f>M456+M457+M458</f>
        <v>0</v>
      </c>
    </row>
    <row r="456" spans="2:13" ht="15.75" customHeight="1" x14ac:dyDescent="0.25">
      <c r="B456" s="644"/>
      <c r="C456" s="634"/>
      <c r="D456" s="567"/>
      <c r="E456" s="621"/>
      <c r="F456" s="625"/>
      <c r="G456" s="625"/>
      <c r="H456" s="246" t="s">
        <v>621</v>
      </c>
      <c r="I456" s="247">
        <f>J456+K456+L456+M456</f>
        <v>0</v>
      </c>
      <c r="J456" s="247"/>
      <c r="K456" s="247"/>
      <c r="L456" s="247"/>
      <c r="M456" s="247"/>
    </row>
    <row r="457" spans="2:13" ht="15.75" customHeight="1" x14ac:dyDescent="0.25">
      <c r="B457" s="644"/>
      <c r="C457" s="634"/>
      <c r="D457" s="567"/>
      <c r="E457" s="621"/>
      <c r="F457" s="625"/>
      <c r="G457" s="625"/>
      <c r="H457" s="246" t="s">
        <v>622</v>
      </c>
      <c r="I457" s="247">
        <f>J457+K457+L457+M457</f>
        <v>0</v>
      </c>
      <c r="J457" s="247"/>
      <c r="K457" s="247"/>
      <c r="L457" s="247"/>
      <c r="M457" s="247"/>
    </row>
    <row r="458" spans="2:13" ht="15.75" customHeight="1" x14ac:dyDescent="0.25">
      <c r="B458" s="645"/>
      <c r="C458" s="635"/>
      <c r="D458" s="567"/>
      <c r="E458" s="621"/>
      <c r="F458" s="626"/>
      <c r="G458" s="626"/>
      <c r="H458" s="246" t="s">
        <v>623</v>
      </c>
      <c r="I458" s="247">
        <f>J458+K458+L458+M458</f>
        <v>500</v>
      </c>
      <c r="J458" s="247"/>
      <c r="K458" s="247"/>
      <c r="L458" s="247">
        <v>500</v>
      </c>
      <c r="M458" s="247"/>
    </row>
    <row r="459" spans="2:13" ht="21.75" customHeight="1" x14ac:dyDescent="0.25">
      <c r="B459" s="643">
        <v>7.21</v>
      </c>
      <c r="C459" s="633" t="s">
        <v>758</v>
      </c>
      <c r="D459" s="647" t="s">
        <v>162</v>
      </c>
      <c r="E459" s="647" t="s">
        <v>162</v>
      </c>
      <c r="F459" s="624">
        <v>2017</v>
      </c>
      <c r="G459" s="624">
        <v>2017</v>
      </c>
      <c r="H459" s="244" t="s">
        <v>620</v>
      </c>
      <c r="I459" s="245">
        <f>I460+I461+I462</f>
        <v>0</v>
      </c>
      <c r="J459" s="245">
        <f>J460+J461+J462</f>
        <v>0</v>
      </c>
      <c r="K459" s="245">
        <f>K460+K461+K462</f>
        <v>0</v>
      </c>
      <c r="L459" s="245">
        <f>L460+L461+L462</f>
        <v>0</v>
      </c>
      <c r="M459" s="245">
        <f>M460+M461+M462</f>
        <v>0</v>
      </c>
    </row>
    <row r="460" spans="2:13" ht="15.75" customHeight="1" x14ac:dyDescent="0.25">
      <c r="B460" s="644"/>
      <c r="C460" s="634"/>
      <c r="D460" s="647"/>
      <c r="E460" s="647"/>
      <c r="F460" s="625"/>
      <c r="G460" s="625"/>
      <c r="H460" s="246" t="s">
        <v>621</v>
      </c>
      <c r="I460" s="247">
        <f>J460+K460+L460+M460</f>
        <v>0</v>
      </c>
      <c r="J460" s="247"/>
      <c r="K460" s="247"/>
      <c r="L460" s="247"/>
      <c r="M460" s="247"/>
    </row>
    <row r="461" spans="2:13" ht="15.75" customHeight="1" x14ac:dyDescent="0.25">
      <c r="B461" s="644"/>
      <c r="C461" s="634"/>
      <c r="D461" s="647"/>
      <c r="E461" s="647"/>
      <c r="F461" s="625"/>
      <c r="G461" s="625"/>
      <c r="H461" s="246" t="s">
        <v>622</v>
      </c>
      <c r="I461" s="247">
        <f>J461+K461+L461+M461</f>
        <v>0</v>
      </c>
      <c r="J461" s="247"/>
      <c r="K461" s="247"/>
      <c r="L461" s="247"/>
      <c r="M461" s="247"/>
    </row>
    <row r="462" spans="2:13" ht="15.75" customHeight="1" x14ac:dyDescent="0.25">
      <c r="B462" s="645"/>
      <c r="C462" s="635"/>
      <c r="D462" s="647"/>
      <c r="E462" s="647"/>
      <c r="F462" s="626"/>
      <c r="G462" s="626"/>
      <c r="H462" s="246" t="s">
        <v>623</v>
      </c>
      <c r="I462" s="247">
        <f>J462+K462+L462+M462</f>
        <v>0</v>
      </c>
      <c r="J462" s="247"/>
      <c r="K462" s="247"/>
      <c r="L462" s="247"/>
      <c r="M462" s="247"/>
    </row>
    <row r="463" spans="2:13" ht="24" customHeight="1" x14ac:dyDescent="0.25">
      <c r="B463" s="643">
        <v>7.22</v>
      </c>
      <c r="C463" s="633" t="s">
        <v>759</v>
      </c>
      <c r="D463" s="567" t="s">
        <v>162</v>
      </c>
      <c r="E463" s="621" t="s">
        <v>162</v>
      </c>
      <c r="F463" s="624">
        <v>2017</v>
      </c>
      <c r="G463" s="624">
        <v>2017</v>
      </c>
      <c r="H463" s="244" t="s">
        <v>620</v>
      </c>
      <c r="I463" s="245">
        <f>I464+I465+I466</f>
        <v>0</v>
      </c>
      <c r="J463" s="245">
        <f>J464+J465+J466</f>
        <v>0</v>
      </c>
      <c r="K463" s="245">
        <f>K464+K465+K466</f>
        <v>0</v>
      </c>
      <c r="L463" s="245">
        <f>L464+L465+L466</f>
        <v>0</v>
      </c>
      <c r="M463" s="245">
        <f>M464+M465+M466</f>
        <v>0</v>
      </c>
    </row>
    <row r="464" spans="2:13" ht="15.75" customHeight="1" x14ac:dyDescent="0.25">
      <c r="B464" s="644"/>
      <c r="C464" s="634"/>
      <c r="D464" s="567"/>
      <c r="E464" s="621"/>
      <c r="F464" s="625"/>
      <c r="G464" s="625"/>
      <c r="H464" s="246" t="s">
        <v>621</v>
      </c>
      <c r="I464" s="247">
        <f>J464+K464+L464+M464</f>
        <v>0</v>
      </c>
      <c r="J464" s="247"/>
      <c r="K464" s="247"/>
      <c r="L464" s="247"/>
      <c r="M464" s="247"/>
    </row>
    <row r="465" spans="2:13" ht="15.75" customHeight="1" x14ac:dyDescent="0.25">
      <c r="B465" s="644"/>
      <c r="C465" s="634"/>
      <c r="D465" s="567"/>
      <c r="E465" s="621"/>
      <c r="F465" s="625"/>
      <c r="G465" s="625"/>
      <c r="H465" s="246" t="s">
        <v>622</v>
      </c>
      <c r="I465" s="247">
        <f>J465+K465+L465+M465</f>
        <v>0</v>
      </c>
      <c r="J465" s="247"/>
      <c r="K465" s="247"/>
      <c r="L465" s="247"/>
      <c r="M465" s="247"/>
    </row>
    <row r="466" spans="2:13" ht="15.75" customHeight="1" x14ac:dyDescent="0.25">
      <c r="B466" s="645"/>
      <c r="C466" s="635"/>
      <c r="D466" s="567"/>
      <c r="E466" s="621"/>
      <c r="F466" s="626"/>
      <c r="G466" s="626"/>
      <c r="H466" s="246" t="s">
        <v>623</v>
      </c>
      <c r="I466" s="247">
        <f>J466+K466+L466+M466</f>
        <v>0</v>
      </c>
      <c r="J466" s="247"/>
      <c r="K466" s="247"/>
      <c r="L466" s="247"/>
      <c r="M466" s="247"/>
    </row>
    <row r="467" spans="2:13" ht="27" customHeight="1" x14ac:dyDescent="0.25">
      <c r="B467" s="643">
        <v>7.23</v>
      </c>
      <c r="C467" s="633" t="s">
        <v>760</v>
      </c>
      <c r="D467" s="647" t="s">
        <v>162</v>
      </c>
      <c r="E467" s="647" t="s">
        <v>162</v>
      </c>
      <c r="F467" s="624">
        <v>2017</v>
      </c>
      <c r="G467" s="624">
        <v>2017</v>
      </c>
      <c r="H467" s="244" t="s">
        <v>620</v>
      </c>
      <c r="I467" s="245">
        <f>I468+I469+I470</f>
        <v>0</v>
      </c>
      <c r="J467" s="245">
        <f>J468+J469+J470</f>
        <v>0</v>
      </c>
      <c r="K467" s="245">
        <f>K468+K469+K470</f>
        <v>0</v>
      </c>
      <c r="L467" s="245">
        <f>L468+L469+L470</f>
        <v>0</v>
      </c>
      <c r="M467" s="245">
        <f>M468+M469+M470</f>
        <v>0</v>
      </c>
    </row>
    <row r="468" spans="2:13" ht="15.75" customHeight="1" x14ac:dyDescent="0.25">
      <c r="B468" s="644"/>
      <c r="C468" s="634"/>
      <c r="D468" s="647"/>
      <c r="E468" s="647"/>
      <c r="F468" s="625"/>
      <c r="G468" s="625"/>
      <c r="H468" s="246" t="s">
        <v>621</v>
      </c>
      <c r="I468" s="247">
        <f>J468+K468+L468+M468</f>
        <v>0</v>
      </c>
      <c r="J468" s="247"/>
      <c r="K468" s="247"/>
      <c r="L468" s="247"/>
      <c r="M468" s="247"/>
    </row>
    <row r="469" spans="2:13" ht="15.75" customHeight="1" x14ac:dyDescent="0.25">
      <c r="B469" s="644"/>
      <c r="C469" s="634"/>
      <c r="D469" s="647"/>
      <c r="E469" s="647"/>
      <c r="F469" s="625"/>
      <c r="G469" s="625"/>
      <c r="H469" s="246" t="s">
        <v>622</v>
      </c>
      <c r="I469" s="247">
        <f>J469+K469+L469+M469</f>
        <v>0</v>
      </c>
      <c r="J469" s="247"/>
      <c r="K469" s="247"/>
      <c r="L469" s="247"/>
      <c r="M469" s="247"/>
    </row>
    <row r="470" spans="2:13" ht="15.75" customHeight="1" x14ac:dyDescent="0.25">
      <c r="B470" s="645"/>
      <c r="C470" s="635"/>
      <c r="D470" s="647"/>
      <c r="E470" s="647"/>
      <c r="F470" s="626"/>
      <c r="G470" s="626"/>
      <c r="H470" s="246" t="s">
        <v>623</v>
      </c>
      <c r="I470" s="247">
        <f>J470+K470+L470+M470</f>
        <v>0</v>
      </c>
      <c r="J470" s="247"/>
      <c r="K470" s="247"/>
      <c r="L470" s="247"/>
      <c r="M470" s="247"/>
    </row>
    <row r="471" spans="2:13" ht="24.75" customHeight="1" x14ac:dyDescent="0.25">
      <c r="B471" s="643">
        <v>7.24</v>
      </c>
      <c r="C471" s="633" t="s">
        <v>761</v>
      </c>
      <c r="D471" s="567" t="s">
        <v>162</v>
      </c>
      <c r="E471" s="621" t="s">
        <v>162</v>
      </c>
      <c r="F471" s="624">
        <v>2017</v>
      </c>
      <c r="G471" s="624">
        <v>2017</v>
      </c>
      <c r="H471" s="244" t="s">
        <v>620</v>
      </c>
      <c r="I471" s="245">
        <f>I472+I473+I474</f>
        <v>0</v>
      </c>
      <c r="J471" s="245">
        <f>J472+J473+J474</f>
        <v>0</v>
      </c>
      <c r="K471" s="245">
        <f>K472+K473+K474</f>
        <v>0</v>
      </c>
      <c r="L471" s="245">
        <f>L472+L473+L474</f>
        <v>0</v>
      </c>
      <c r="M471" s="245">
        <f>M472+M473+M474</f>
        <v>0</v>
      </c>
    </row>
    <row r="472" spans="2:13" ht="15.75" customHeight="1" x14ac:dyDescent="0.25">
      <c r="B472" s="644"/>
      <c r="C472" s="634"/>
      <c r="D472" s="567"/>
      <c r="E472" s="621"/>
      <c r="F472" s="625"/>
      <c r="G472" s="625"/>
      <c r="H472" s="246" t="s">
        <v>621</v>
      </c>
      <c r="I472" s="247">
        <f>J472+K472+L472+M472</f>
        <v>0</v>
      </c>
      <c r="J472" s="247"/>
      <c r="K472" s="247"/>
      <c r="L472" s="247"/>
      <c r="M472" s="247"/>
    </row>
    <row r="473" spans="2:13" ht="15.75" customHeight="1" x14ac:dyDescent="0.25">
      <c r="B473" s="644"/>
      <c r="C473" s="634"/>
      <c r="D473" s="567"/>
      <c r="E473" s="621"/>
      <c r="F473" s="625"/>
      <c r="G473" s="625"/>
      <c r="H473" s="246" t="s">
        <v>622</v>
      </c>
      <c r="I473" s="247">
        <f>J473+K473+L473+M473</f>
        <v>0</v>
      </c>
      <c r="J473" s="247"/>
      <c r="K473" s="247"/>
      <c r="L473" s="247"/>
      <c r="M473" s="247"/>
    </row>
    <row r="474" spans="2:13" ht="15.75" customHeight="1" x14ac:dyDescent="0.25">
      <c r="B474" s="645"/>
      <c r="C474" s="635"/>
      <c r="D474" s="567"/>
      <c r="E474" s="621"/>
      <c r="F474" s="626"/>
      <c r="G474" s="626"/>
      <c r="H474" s="246" t="s">
        <v>623</v>
      </c>
      <c r="I474" s="247">
        <f>J474+K474+L474+M474</f>
        <v>0</v>
      </c>
      <c r="J474" s="247"/>
      <c r="K474" s="247"/>
      <c r="L474" s="247"/>
      <c r="M474" s="247"/>
    </row>
    <row r="475" spans="2:13" ht="24.75" customHeight="1" x14ac:dyDescent="0.25">
      <c r="B475" s="643">
        <v>7.25</v>
      </c>
      <c r="C475" s="633" t="s">
        <v>762</v>
      </c>
      <c r="D475" s="647" t="s">
        <v>162</v>
      </c>
      <c r="E475" s="647" t="s">
        <v>162</v>
      </c>
      <c r="F475" s="624">
        <v>2017</v>
      </c>
      <c r="G475" s="624">
        <v>2017</v>
      </c>
      <c r="H475" s="244" t="s">
        <v>620</v>
      </c>
      <c r="I475" s="245">
        <f>I476+I477+I478</f>
        <v>0</v>
      </c>
      <c r="J475" s="245">
        <f>J476+J477+J478</f>
        <v>0</v>
      </c>
      <c r="K475" s="245">
        <f>K476+K477+K478</f>
        <v>0</v>
      </c>
      <c r="L475" s="245">
        <f>L476+L477+L478</f>
        <v>0</v>
      </c>
      <c r="M475" s="245">
        <f>M476+M477+M478</f>
        <v>0</v>
      </c>
    </row>
    <row r="476" spans="2:13" ht="15.75" customHeight="1" x14ac:dyDescent="0.25">
      <c r="B476" s="644"/>
      <c r="C476" s="634"/>
      <c r="D476" s="647"/>
      <c r="E476" s="647"/>
      <c r="F476" s="625"/>
      <c r="G476" s="625"/>
      <c r="H476" s="246" t="s">
        <v>621</v>
      </c>
      <c r="I476" s="247">
        <f>J476+K476+L476+M476</f>
        <v>0</v>
      </c>
      <c r="J476" s="247"/>
      <c r="K476" s="247"/>
      <c r="L476" s="247"/>
      <c r="M476" s="247"/>
    </row>
    <row r="477" spans="2:13" ht="15.75" customHeight="1" x14ac:dyDescent="0.25">
      <c r="B477" s="644"/>
      <c r="C477" s="634"/>
      <c r="D477" s="647"/>
      <c r="E477" s="647"/>
      <c r="F477" s="625"/>
      <c r="G477" s="625"/>
      <c r="H477" s="246" t="s">
        <v>622</v>
      </c>
      <c r="I477" s="247">
        <f>J477+K477+L477+M477</f>
        <v>0</v>
      </c>
      <c r="J477" s="247"/>
      <c r="K477" s="247"/>
      <c r="L477" s="247"/>
      <c r="M477" s="247"/>
    </row>
    <row r="478" spans="2:13" ht="15.75" customHeight="1" x14ac:dyDescent="0.25">
      <c r="B478" s="645"/>
      <c r="C478" s="635"/>
      <c r="D478" s="647"/>
      <c r="E478" s="647"/>
      <c r="F478" s="626"/>
      <c r="G478" s="626"/>
      <c r="H478" s="246" t="s">
        <v>623</v>
      </c>
      <c r="I478" s="247">
        <f>J478+K478+L478+M478</f>
        <v>0</v>
      </c>
      <c r="J478" s="247"/>
      <c r="K478" s="247"/>
      <c r="L478" s="247"/>
      <c r="M478" s="247"/>
    </row>
    <row r="479" spans="2:13" ht="21" customHeight="1" x14ac:dyDescent="0.25">
      <c r="B479" s="643">
        <v>7.26</v>
      </c>
      <c r="C479" s="633" t="s">
        <v>763</v>
      </c>
      <c r="D479" s="567" t="s">
        <v>162</v>
      </c>
      <c r="E479" s="621" t="s">
        <v>162</v>
      </c>
      <c r="F479" s="624">
        <v>2018</v>
      </c>
      <c r="G479" s="624">
        <v>2018</v>
      </c>
      <c r="H479" s="244" t="s">
        <v>620</v>
      </c>
      <c r="I479" s="245">
        <f>I480+I481+I482</f>
        <v>0</v>
      </c>
      <c r="J479" s="245">
        <f>J480+J481+J482</f>
        <v>0</v>
      </c>
      <c r="K479" s="245">
        <f>K480+K481+K482</f>
        <v>0</v>
      </c>
      <c r="L479" s="245">
        <f>L480+L481+L482</f>
        <v>0</v>
      </c>
      <c r="M479" s="245">
        <f>M480+M481+M482</f>
        <v>0</v>
      </c>
    </row>
    <row r="480" spans="2:13" ht="15.75" customHeight="1" x14ac:dyDescent="0.25">
      <c r="B480" s="644"/>
      <c r="C480" s="634"/>
      <c r="D480" s="567"/>
      <c r="E480" s="621"/>
      <c r="F480" s="625"/>
      <c r="G480" s="625"/>
      <c r="H480" s="246" t="s">
        <v>621</v>
      </c>
      <c r="I480" s="247">
        <f>J480+K480+L480+M480</f>
        <v>0</v>
      </c>
      <c r="J480" s="247"/>
      <c r="K480" s="247"/>
      <c r="L480" s="247"/>
      <c r="M480" s="247"/>
    </row>
    <row r="481" spans="2:13" ht="15.75" customHeight="1" x14ac:dyDescent="0.25">
      <c r="B481" s="644"/>
      <c r="C481" s="634"/>
      <c r="D481" s="567"/>
      <c r="E481" s="621"/>
      <c r="F481" s="625"/>
      <c r="G481" s="625"/>
      <c r="H481" s="246" t="s">
        <v>622</v>
      </c>
      <c r="I481" s="247">
        <f>J481+K481+L481+M481</f>
        <v>0</v>
      </c>
      <c r="J481" s="247"/>
      <c r="K481" s="247"/>
      <c r="L481" s="247"/>
      <c r="M481" s="247"/>
    </row>
    <row r="482" spans="2:13" ht="15.75" customHeight="1" x14ac:dyDescent="0.25">
      <c r="B482" s="645"/>
      <c r="C482" s="635"/>
      <c r="D482" s="567"/>
      <c r="E482" s="621"/>
      <c r="F482" s="626"/>
      <c r="G482" s="626"/>
      <c r="H482" s="246" t="s">
        <v>623</v>
      </c>
      <c r="I482" s="247">
        <f>J482+K482+L482+M482</f>
        <v>0</v>
      </c>
      <c r="J482" s="247"/>
      <c r="K482" s="247"/>
      <c r="L482" s="247"/>
      <c r="M482" s="247"/>
    </row>
    <row r="483" spans="2:13" ht="28.5" customHeight="1" x14ac:dyDescent="0.25">
      <c r="B483" s="643">
        <v>7.27</v>
      </c>
      <c r="C483" s="633" t="s">
        <v>764</v>
      </c>
      <c r="D483" s="647" t="s">
        <v>162</v>
      </c>
      <c r="E483" s="647" t="s">
        <v>162</v>
      </c>
      <c r="F483" s="624">
        <v>2018</v>
      </c>
      <c r="G483" s="624">
        <v>2018</v>
      </c>
      <c r="H483" s="244" t="s">
        <v>620</v>
      </c>
      <c r="I483" s="245">
        <f>I484+I485+I486</f>
        <v>0</v>
      </c>
      <c r="J483" s="245">
        <f>J484+J485+J486</f>
        <v>0</v>
      </c>
      <c r="K483" s="245">
        <f>K484+K485+K486</f>
        <v>0</v>
      </c>
      <c r="L483" s="245">
        <f>L484+L485+L486</f>
        <v>0</v>
      </c>
      <c r="M483" s="245">
        <f>M484+M485+M486</f>
        <v>0</v>
      </c>
    </row>
    <row r="484" spans="2:13" ht="15.75" customHeight="1" x14ac:dyDescent="0.25">
      <c r="B484" s="644"/>
      <c r="C484" s="634"/>
      <c r="D484" s="647"/>
      <c r="E484" s="647"/>
      <c r="F484" s="625"/>
      <c r="G484" s="625"/>
      <c r="H484" s="246" t="s">
        <v>621</v>
      </c>
      <c r="I484" s="247">
        <f>J484+K484+L484+M484</f>
        <v>0</v>
      </c>
      <c r="J484" s="247"/>
      <c r="K484" s="247"/>
      <c r="L484" s="247"/>
      <c r="M484" s="247"/>
    </row>
    <row r="485" spans="2:13" ht="15.75" customHeight="1" x14ac:dyDescent="0.25">
      <c r="B485" s="644"/>
      <c r="C485" s="634"/>
      <c r="D485" s="647"/>
      <c r="E485" s="647"/>
      <c r="F485" s="625"/>
      <c r="G485" s="625"/>
      <c r="H485" s="246" t="s">
        <v>622</v>
      </c>
      <c r="I485" s="247">
        <f>J485+K485+L485+M485</f>
        <v>0</v>
      </c>
      <c r="J485" s="247"/>
      <c r="K485" s="247"/>
      <c r="L485" s="247"/>
      <c r="M485" s="247"/>
    </row>
    <row r="486" spans="2:13" ht="15.75" customHeight="1" x14ac:dyDescent="0.25">
      <c r="B486" s="645"/>
      <c r="C486" s="635"/>
      <c r="D486" s="647"/>
      <c r="E486" s="647"/>
      <c r="F486" s="626"/>
      <c r="G486" s="626"/>
      <c r="H486" s="246" t="s">
        <v>623</v>
      </c>
      <c r="I486" s="247">
        <f>J486+K486+L486+M486</f>
        <v>0</v>
      </c>
      <c r="J486" s="247"/>
      <c r="K486" s="247"/>
      <c r="L486" s="247"/>
      <c r="M486" s="247"/>
    </row>
    <row r="487" spans="2:13" ht="28.5" customHeight="1" x14ac:dyDescent="0.25">
      <c r="B487" s="643">
        <v>7.28</v>
      </c>
      <c r="C487" s="633" t="s">
        <v>765</v>
      </c>
      <c r="D487" s="567" t="s">
        <v>162</v>
      </c>
      <c r="E487" s="621" t="s">
        <v>162</v>
      </c>
      <c r="F487" s="624">
        <v>2018</v>
      </c>
      <c r="G487" s="624">
        <v>2018</v>
      </c>
      <c r="H487" s="244" t="s">
        <v>620</v>
      </c>
      <c r="I487" s="245">
        <f>I488+I489+I490</f>
        <v>0</v>
      </c>
      <c r="J487" s="245">
        <f>J488+J489+J490</f>
        <v>0</v>
      </c>
      <c r="K487" s="245">
        <f>K488+K489+K490</f>
        <v>0</v>
      </c>
      <c r="L487" s="245">
        <f>L488+L489+L490</f>
        <v>0</v>
      </c>
      <c r="M487" s="245">
        <f>M488+M489+M490</f>
        <v>0</v>
      </c>
    </row>
    <row r="488" spans="2:13" ht="15.75" customHeight="1" x14ac:dyDescent="0.25">
      <c r="B488" s="644"/>
      <c r="C488" s="634"/>
      <c r="D488" s="567"/>
      <c r="E488" s="621"/>
      <c r="F488" s="625"/>
      <c r="G488" s="625"/>
      <c r="H488" s="246" t="s">
        <v>621</v>
      </c>
      <c r="I488" s="247">
        <f>J488+K488+L488+M488</f>
        <v>0</v>
      </c>
      <c r="J488" s="247"/>
      <c r="K488" s="247"/>
      <c r="L488" s="247"/>
      <c r="M488" s="247"/>
    </row>
    <row r="489" spans="2:13" ht="15.75" customHeight="1" x14ac:dyDescent="0.25">
      <c r="B489" s="644"/>
      <c r="C489" s="634"/>
      <c r="D489" s="567"/>
      <c r="E489" s="621"/>
      <c r="F489" s="625"/>
      <c r="G489" s="625"/>
      <c r="H489" s="246" t="s">
        <v>622</v>
      </c>
      <c r="I489" s="247">
        <f>J489+K489+L489+M489</f>
        <v>0</v>
      </c>
      <c r="J489" s="247"/>
      <c r="K489" s="247"/>
      <c r="L489" s="247"/>
      <c r="M489" s="247"/>
    </row>
    <row r="490" spans="2:13" ht="15.75" customHeight="1" x14ac:dyDescent="0.25">
      <c r="B490" s="645"/>
      <c r="C490" s="635"/>
      <c r="D490" s="567"/>
      <c r="E490" s="621"/>
      <c r="F490" s="626"/>
      <c r="G490" s="626"/>
      <c r="H490" s="246" t="s">
        <v>623</v>
      </c>
      <c r="I490" s="247">
        <f>J490+K490+L490+M490</f>
        <v>0</v>
      </c>
      <c r="J490" s="247"/>
      <c r="K490" s="247"/>
      <c r="L490" s="247"/>
      <c r="M490" s="247"/>
    </row>
    <row r="491" spans="2:13" ht="124.5" customHeight="1" x14ac:dyDescent="0.25">
      <c r="B491" s="623">
        <v>8</v>
      </c>
      <c r="C491" s="721" t="s">
        <v>427</v>
      </c>
      <c r="D491" s="497" t="s">
        <v>641</v>
      </c>
      <c r="E491" s="722" t="s">
        <v>766</v>
      </c>
      <c r="F491" s="623">
        <v>2014</v>
      </c>
      <c r="G491" s="623">
        <v>2018</v>
      </c>
      <c r="H491" s="249" t="s">
        <v>620</v>
      </c>
      <c r="I491" s="251">
        <f>I492+I493+I494</f>
        <v>9050</v>
      </c>
      <c r="J491" s="251">
        <f>J492+J493+J494</f>
        <v>0</v>
      </c>
      <c r="K491" s="251">
        <f>K492+K493+K494</f>
        <v>0</v>
      </c>
      <c r="L491" s="251">
        <f>L492+L493+L494</f>
        <v>0</v>
      </c>
      <c r="M491" s="251">
        <f>M492+M493+M494</f>
        <v>9050</v>
      </c>
    </row>
    <row r="492" spans="2:13" x14ac:dyDescent="0.25">
      <c r="B492" s="623"/>
      <c r="C492" s="721"/>
      <c r="D492" s="498"/>
      <c r="E492" s="723"/>
      <c r="F492" s="623"/>
      <c r="G492" s="623"/>
      <c r="H492" s="249" t="s">
        <v>621</v>
      </c>
      <c r="I492" s="251">
        <f>SUM(I496+I500+I504+I508+I512)</f>
        <v>4000</v>
      </c>
      <c r="J492" s="251">
        <f>SUM(J496+J500+J504+J508+J512)</f>
        <v>0</v>
      </c>
      <c r="K492" s="251">
        <f>SUM(K496+K500+K504+K508+K512)</f>
        <v>0</v>
      </c>
      <c r="L492" s="251">
        <f>SUM(L496+L500+L504+L508+L512)</f>
        <v>0</v>
      </c>
      <c r="M492" s="251">
        <f>SUM(M496+M500+M504+M508+M512)</f>
        <v>4000</v>
      </c>
    </row>
    <row r="493" spans="2:13" x14ac:dyDescent="0.25">
      <c r="B493" s="623"/>
      <c r="C493" s="721"/>
      <c r="D493" s="498"/>
      <c r="E493" s="723"/>
      <c r="F493" s="623"/>
      <c r="G493" s="623"/>
      <c r="H493" s="249" t="s">
        <v>622</v>
      </c>
      <c r="I493" s="251">
        <f t="shared" ref="I493:M494" si="5">SUM(I497+I501+I505+I509+I513)</f>
        <v>1500</v>
      </c>
      <c r="J493" s="251">
        <f t="shared" si="5"/>
        <v>0</v>
      </c>
      <c r="K493" s="251">
        <f t="shared" si="5"/>
        <v>0</v>
      </c>
      <c r="L493" s="251">
        <f t="shared" si="5"/>
        <v>0</v>
      </c>
      <c r="M493" s="251">
        <f t="shared" si="5"/>
        <v>1500</v>
      </c>
    </row>
    <row r="494" spans="2:13" x14ac:dyDescent="0.25">
      <c r="B494" s="623"/>
      <c r="C494" s="721"/>
      <c r="D494" s="498"/>
      <c r="E494" s="724"/>
      <c r="F494" s="623"/>
      <c r="G494" s="623"/>
      <c r="H494" s="249" t="s">
        <v>623</v>
      </c>
      <c r="I494" s="251">
        <f t="shared" si="5"/>
        <v>3550</v>
      </c>
      <c r="J494" s="251">
        <f t="shared" si="5"/>
        <v>0</v>
      </c>
      <c r="K494" s="251">
        <f t="shared" si="5"/>
        <v>0</v>
      </c>
      <c r="L494" s="251">
        <f t="shared" si="5"/>
        <v>0</v>
      </c>
      <c r="M494" s="251">
        <f t="shared" si="5"/>
        <v>3550</v>
      </c>
    </row>
    <row r="495" spans="2:13" ht="26.25" x14ac:dyDescent="0.25">
      <c r="B495" s="619">
        <v>8.1</v>
      </c>
      <c r="C495" s="622" t="s">
        <v>767</v>
      </c>
      <c r="D495" s="647" t="s">
        <v>162</v>
      </c>
      <c r="E495" s="647" t="s">
        <v>162</v>
      </c>
      <c r="F495" s="619">
        <v>2014</v>
      </c>
      <c r="G495" s="619">
        <v>2014</v>
      </c>
      <c r="H495" s="244" t="s">
        <v>620</v>
      </c>
      <c r="I495" s="245">
        <f>I496+I497+I498</f>
        <v>2500</v>
      </c>
      <c r="J495" s="245">
        <f>J496+J497+J498</f>
        <v>0</v>
      </c>
      <c r="K495" s="245">
        <f>K496+K497+K498</f>
        <v>0</v>
      </c>
      <c r="L495" s="245">
        <f>L496+L497+L498</f>
        <v>0</v>
      </c>
      <c r="M495" s="245">
        <f>M496+M497+M498</f>
        <v>2500</v>
      </c>
    </row>
    <row r="496" spans="2:13" x14ac:dyDescent="0.25">
      <c r="B496" s="619"/>
      <c r="C496" s="622"/>
      <c r="D496" s="647"/>
      <c r="E496" s="647"/>
      <c r="F496" s="619"/>
      <c r="G496" s="619"/>
      <c r="H496" s="246" t="s">
        <v>621</v>
      </c>
      <c r="I496" s="247">
        <f>J496+K496+L496+M496</f>
        <v>2500</v>
      </c>
      <c r="J496" s="247"/>
      <c r="K496" s="247"/>
      <c r="L496" s="247"/>
      <c r="M496" s="247">
        <v>2500</v>
      </c>
    </row>
    <row r="497" spans="2:13" x14ac:dyDescent="0.25">
      <c r="B497" s="619"/>
      <c r="C497" s="622"/>
      <c r="D497" s="647"/>
      <c r="E497" s="647"/>
      <c r="F497" s="619"/>
      <c r="G497" s="619"/>
      <c r="H497" s="246" t="s">
        <v>622</v>
      </c>
      <c r="I497" s="247">
        <f>J497+K497+L497+M497</f>
        <v>0</v>
      </c>
      <c r="J497" s="247"/>
      <c r="K497" s="247"/>
      <c r="L497" s="247"/>
      <c r="M497" s="247"/>
    </row>
    <row r="498" spans="2:13" x14ac:dyDescent="0.25">
      <c r="B498" s="619"/>
      <c r="C498" s="622"/>
      <c r="D498" s="647"/>
      <c r="E498" s="647"/>
      <c r="F498" s="619"/>
      <c r="G498" s="619"/>
      <c r="H498" s="246" t="s">
        <v>623</v>
      </c>
      <c r="I498" s="247">
        <f>J498+K498+L498+M498</f>
        <v>0</v>
      </c>
      <c r="J498" s="247"/>
      <c r="K498" s="247"/>
      <c r="L498" s="247"/>
      <c r="M498" s="247"/>
    </row>
    <row r="499" spans="2:13" ht="26.25" x14ac:dyDescent="0.25">
      <c r="B499" s="619">
        <v>8.1999999999999993</v>
      </c>
      <c r="C499" s="622" t="s">
        <v>768</v>
      </c>
      <c r="D499" s="567" t="s">
        <v>162</v>
      </c>
      <c r="E499" s="621" t="s">
        <v>162</v>
      </c>
      <c r="F499" s="619">
        <v>2014</v>
      </c>
      <c r="G499" s="619">
        <v>2014</v>
      </c>
      <c r="H499" s="244" t="s">
        <v>620</v>
      </c>
      <c r="I499" s="245">
        <f>I500+I501+I502</f>
        <v>1500</v>
      </c>
      <c r="J499" s="245">
        <f>J500+J501+J502</f>
        <v>0</v>
      </c>
      <c r="K499" s="245">
        <f>K500+K501+K502</f>
        <v>0</v>
      </c>
      <c r="L499" s="245">
        <f>L500+L501+L502</f>
        <v>0</v>
      </c>
      <c r="M499" s="245">
        <f>M500+M501+M502</f>
        <v>1500</v>
      </c>
    </row>
    <row r="500" spans="2:13" x14ac:dyDescent="0.25">
      <c r="B500" s="619"/>
      <c r="C500" s="622"/>
      <c r="D500" s="567"/>
      <c r="E500" s="621"/>
      <c r="F500" s="619"/>
      <c r="G500" s="619"/>
      <c r="H500" s="246" t="s">
        <v>621</v>
      </c>
      <c r="I500" s="247">
        <f>J500+K500+L500+M500</f>
        <v>1500</v>
      </c>
      <c r="J500" s="247"/>
      <c r="K500" s="247"/>
      <c r="L500" s="247"/>
      <c r="M500" s="247">
        <v>1500</v>
      </c>
    </row>
    <row r="501" spans="2:13" x14ac:dyDescent="0.25">
      <c r="B501" s="619"/>
      <c r="C501" s="622"/>
      <c r="D501" s="567"/>
      <c r="E501" s="621"/>
      <c r="F501" s="619"/>
      <c r="G501" s="619"/>
      <c r="H501" s="246" t="s">
        <v>622</v>
      </c>
      <c r="I501" s="247">
        <f>J501+K501+L501+M501</f>
        <v>0</v>
      </c>
      <c r="J501" s="247"/>
      <c r="K501" s="247"/>
      <c r="L501" s="247"/>
      <c r="M501" s="247"/>
    </row>
    <row r="502" spans="2:13" x14ac:dyDescent="0.25">
      <c r="B502" s="619"/>
      <c r="C502" s="622"/>
      <c r="D502" s="567"/>
      <c r="E502" s="621"/>
      <c r="F502" s="619"/>
      <c r="G502" s="619"/>
      <c r="H502" s="246" t="s">
        <v>623</v>
      </c>
      <c r="I502" s="247">
        <f>J502+K502+L502+M502</f>
        <v>0</v>
      </c>
      <c r="J502" s="247"/>
      <c r="K502" s="247"/>
      <c r="L502" s="247"/>
      <c r="M502" s="247"/>
    </row>
    <row r="503" spans="2:13" ht="27" customHeight="1" x14ac:dyDescent="0.25">
      <c r="B503" s="619">
        <v>8.3000000000000007</v>
      </c>
      <c r="C503" s="622" t="s">
        <v>769</v>
      </c>
      <c r="D503" s="647" t="s">
        <v>162</v>
      </c>
      <c r="E503" s="647" t="s">
        <v>162</v>
      </c>
      <c r="F503" s="619">
        <v>2015</v>
      </c>
      <c r="G503" s="619">
        <v>2015</v>
      </c>
      <c r="H503" s="244" t="s">
        <v>620</v>
      </c>
      <c r="I503" s="245">
        <f>I504+I505+I506</f>
        <v>1500</v>
      </c>
      <c r="J503" s="245">
        <f>J504+J505+J506</f>
        <v>0</v>
      </c>
      <c r="K503" s="245">
        <f>K504+K505+K506</f>
        <v>0</v>
      </c>
      <c r="L503" s="245">
        <f>L504+L505+L506</f>
        <v>0</v>
      </c>
      <c r="M503" s="245">
        <f>M504+M505+M506</f>
        <v>1500</v>
      </c>
    </row>
    <row r="504" spans="2:13" x14ac:dyDescent="0.25">
      <c r="B504" s="619"/>
      <c r="C504" s="622"/>
      <c r="D504" s="647"/>
      <c r="E504" s="647"/>
      <c r="F504" s="619"/>
      <c r="G504" s="619"/>
      <c r="H504" s="246" t="s">
        <v>621</v>
      </c>
      <c r="I504" s="247">
        <f>J504+K504+L504+M504</f>
        <v>0</v>
      </c>
      <c r="J504" s="247"/>
      <c r="K504" s="247"/>
      <c r="L504" s="247"/>
      <c r="M504" s="247"/>
    </row>
    <row r="505" spans="2:13" x14ac:dyDescent="0.25">
      <c r="B505" s="619"/>
      <c r="C505" s="622"/>
      <c r="D505" s="647"/>
      <c r="E505" s="647"/>
      <c r="F505" s="619"/>
      <c r="G505" s="619"/>
      <c r="H505" s="246" t="s">
        <v>622</v>
      </c>
      <c r="I505" s="247">
        <f>J505+K505+L505+M505</f>
        <v>1500</v>
      </c>
      <c r="J505" s="247"/>
      <c r="K505" s="247"/>
      <c r="L505" s="247"/>
      <c r="M505" s="247">
        <v>1500</v>
      </c>
    </row>
    <row r="506" spans="2:13" x14ac:dyDescent="0.25">
      <c r="B506" s="619"/>
      <c r="C506" s="622"/>
      <c r="D506" s="647"/>
      <c r="E506" s="647"/>
      <c r="F506" s="619"/>
      <c r="G506" s="619"/>
      <c r="H506" s="246" t="s">
        <v>623</v>
      </c>
      <c r="I506" s="247">
        <f>J506+K506+L506+M506</f>
        <v>0</v>
      </c>
      <c r="J506" s="247"/>
      <c r="K506" s="247"/>
      <c r="L506" s="247"/>
      <c r="M506" s="247"/>
    </row>
    <row r="507" spans="2:13" ht="26.25" x14ac:dyDescent="0.25">
      <c r="B507" s="619">
        <v>8.4</v>
      </c>
      <c r="C507" s="622" t="s">
        <v>770</v>
      </c>
      <c r="D507" s="567" t="s">
        <v>162</v>
      </c>
      <c r="E507" s="621" t="s">
        <v>162</v>
      </c>
      <c r="F507" s="619">
        <v>2016</v>
      </c>
      <c r="G507" s="619">
        <v>2016</v>
      </c>
      <c r="H507" s="244" t="s">
        <v>620</v>
      </c>
      <c r="I507" s="245">
        <f>I508+I509+I510</f>
        <v>2050</v>
      </c>
      <c r="J507" s="245">
        <f>J508+J509+J510</f>
        <v>0</v>
      </c>
      <c r="K507" s="245">
        <f>K508+K509+K510</f>
        <v>0</v>
      </c>
      <c r="L507" s="245">
        <f>L508+L509+L510</f>
        <v>0</v>
      </c>
      <c r="M507" s="245">
        <f>M508+M509+M510</f>
        <v>2050</v>
      </c>
    </row>
    <row r="508" spans="2:13" x14ac:dyDescent="0.25">
      <c r="B508" s="619"/>
      <c r="C508" s="622"/>
      <c r="D508" s="567"/>
      <c r="E508" s="621"/>
      <c r="F508" s="619"/>
      <c r="G508" s="619"/>
      <c r="H508" s="246" t="s">
        <v>621</v>
      </c>
      <c r="I508" s="247">
        <f>J508+K508+L508+M508</f>
        <v>0</v>
      </c>
      <c r="J508" s="247"/>
      <c r="K508" s="247"/>
      <c r="L508" s="247"/>
      <c r="M508" s="247"/>
    </row>
    <row r="509" spans="2:13" x14ac:dyDescent="0.25">
      <c r="B509" s="619"/>
      <c r="C509" s="622"/>
      <c r="D509" s="567"/>
      <c r="E509" s="621"/>
      <c r="F509" s="619"/>
      <c r="G509" s="619"/>
      <c r="H509" s="246" t="s">
        <v>622</v>
      </c>
      <c r="I509" s="247">
        <f>J509+K509+L509+M509</f>
        <v>0</v>
      </c>
      <c r="J509" s="247"/>
      <c r="K509" s="247"/>
      <c r="L509" s="247"/>
      <c r="M509" s="247"/>
    </row>
    <row r="510" spans="2:13" x14ac:dyDescent="0.25">
      <c r="B510" s="619"/>
      <c r="C510" s="622"/>
      <c r="D510" s="567"/>
      <c r="E510" s="621"/>
      <c r="F510" s="619"/>
      <c r="G510" s="619"/>
      <c r="H510" s="246" t="s">
        <v>623</v>
      </c>
      <c r="I510" s="247">
        <f>J510+K510+L510+M510</f>
        <v>2050</v>
      </c>
      <c r="J510" s="247"/>
      <c r="K510" s="247"/>
      <c r="L510" s="247"/>
      <c r="M510" s="247">
        <v>2050</v>
      </c>
    </row>
    <row r="511" spans="2:13" ht="26.25" x14ac:dyDescent="0.25">
      <c r="B511" s="619">
        <v>8.5</v>
      </c>
      <c r="C511" s="622" t="s">
        <v>771</v>
      </c>
      <c r="D511" s="567" t="s">
        <v>162</v>
      </c>
      <c r="E511" s="621" t="s">
        <v>162</v>
      </c>
      <c r="F511" s="619">
        <v>2016</v>
      </c>
      <c r="G511" s="619">
        <v>2016</v>
      </c>
      <c r="H511" s="244" t="s">
        <v>620</v>
      </c>
      <c r="I511" s="245">
        <f>I512+I513+I514</f>
        <v>1500</v>
      </c>
      <c r="J511" s="245">
        <f>J512+J513+J514</f>
        <v>0</v>
      </c>
      <c r="K511" s="245">
        <f>K512+K513+K514</f>
        <v>0</v>
      </c>
      <c r="L511" s="245">
        <f>L512+L513+L514</f>
        <v>0</v>
      </c>
      <c r="M511" s="245">
        <f>M512+M513+M514</f>
        <v>1500</v>
      </c>
    </row>
    <row r="512" spans="2:13" x14ac:dyDescent="0.25">
      <c r="B512" s="619"/>
      <c r="C512" s="622"/>
      <c r="D512" s="567"/>
      <c r="E512" s="621"/>
      <c r="F512" s="619"/>
      <c r="G512" s="619"/>
      <c r="H512" s="246" t="s">
        <v>621</v>
      </c>
      <c r="I512" s="247">
        <f>J512+K512+L512+M512</f>
        <v>0</v>
      </c>
      <c r="J512" s="247"/>
      <c r="K512" s="247"/>
      <c r="L512" s="247"/>
      <c r="M512" s="247"/>
    </row>
    <row r="513" spans="2:13" x14ac:dyDescent="0.25">
      <c r="B513" s="619"/>
      <c r="C513" s="622"/>
      <c r="D513" s="567"/>
      <c r="E513" s="621"/>
      <c r="F513" s="619"/>
      <c r="G513" s="619"/>
      <c r="H513" s="246" t="s">
        <v>622</v>
      </c>
      <c r="I513" s="247">
        <f>J513+K513+L513+M513</f>
        <v>0</v>
      </c>
      <c r="J513" s="247"/>
      <c r="K513" s="247"/>
      <c r="L513" s="247"/>
      <c r="M513" s="247"/>
    </row>
    <row r="514" spans="2:13" x14ac:dyDescent="0.25">
      <c r="B514" s="619"/>
      <c r="C514" s="622"/>
      <c r="D514" s="567"/>
      <c r="E514" s="621"/>
      <c r="F514" s="619"/>
      <c r="G514" s="619"/>
      <c r="H514" s="246" t="s">
        <v>623</v>
      </c>
      <c r="I514" s="247">
        <f>J514+K514+L514+M514</f>
        <v>1500</v>
      </c>
      <c r="J514" s="247"/>
      <c r="K514" s="247"/>
      <c r="L514" s="247"/>
      <c r="M514" s="247">
        <v>1500</v>
      </c>
    </row>
    <row r="515" spans="2:13" ht="128.25" customHeight="1" x14ac:dyDescent="0.25">
      <c r="B515" s="623">
        <v>9</v>
      </c>
      <c r="C515" s="721" t="s">
        <v>441</v>
      </c>
      <c r="D515" s="497" t="s">
        <v>641</v>
      </c>
      <c r="E515" s="722" t="s">
        <v>766</v>
      </c>
      <c r="F515" s="623">
        <v>2014</v>
      </c>
      <c r="G515" s="623">
        <v>2018</v>
      </c>
      <c r="H515" s="249" t="s">
        <v>620</v>
      </c>
      <c r="I515" s="251">
        <f>I516+I517+I518</f>
        <v>2319</v>
      </c>
      <c r="J515" s="251">
        <f>J516+J517+J518</f>
        <v>0</v>
      </c>
      <c r="K515" s="251">
        <f>K516+K517+K518</f>
        <v>0</v>
      </c>
      <c r="L515" s="251">
        <f>L516+L517+L518</f>
        <v>0</v>
      </c>
      <c r="M515" s="251">
        <f>M516+M517+M518</f>
        <v>2319</v>
      </c>
    </row>
    <row r="516" spans="2:13" x14ac:dyDescent="0.25">
      <c r="B516" s="623"/>
      <c r="C516" s="721"/>
      <c r="D516" s="498"/>
      <c r="E516" s="723"/>
      <c r="F516" s="623"/>
      <c r="G516" s="623"/>
      <c r="H516" s="249" t="s">
        <v>621</v>
      </c>
      <c r="I516" s="251">
        <f>SUM(I520+I524+I528+I532+I536)</f>
        <v>0</v>
      </c>
      <c r="J516" s="251">
        <f>SUM(J520+J524+J528+J532+J536)</f>
        <v>0</v>
      </c>
      <c r="K516" s="251">
        <f>SUM(K520+K524+K528+K532+K536)</f>
        <v>0</v>
      </c>
      <c r="L516" s="251">
        <f>SUM(L520+L524+L528+L532+L536)</f>
        <v>0</v>
      </c>
      <c r="M516" s="251">
        <f>SUM(M520+M524+M528+M532+M536)</f>
        <v>0</v>
      </c>
    </row>
    <row r="517" spans="2:13" x14ac:dyDescent="0.25">
      <c r="B517" s="623"/>
      <c r="C517" s="721"/>
      <c r="D517" s="498"/>
      <c r="E517" s="723"/>
      <c r="F517" s="623"/>
      <c r="G517" s="623"/>
      <c r="H517" s="249" t="s">
        <v>622</v>
      </c>
      <c r="I517" s="251">
        <f t="shared" ref="I517:M518" si="6">SUM(I521+I525+I529+I533+I537)</f>
        <v>1800</v>
      </c>
      <c r="J517" s="251">
        <f t="shared" si="6"/>
        <v>0</v>
      </c>
      <c r="K517" s="251">
        <f t="shared" si="6"/>
        <v>0</v>
      </c>
      <c r="L517" s="251">
        <f t="shared" si="6"/>
        <v>0</v>
      </c>
      <c r="M517" s="251">
        <f t="shared" si="6"/>
        <v>1800</v>
      </c>
    </row>
    <row r="518" spans="2:13" x14ac:dyDescent="0.25">
      <c r="B518" s="623"/>
      <c r="C518" s="721"/>
      <c r="D518" s="498"/>
      <c r="E518" s="724"/>
      <c r="F518" s="623"/>
      <c r="G518" s="623"/>
      <c r="H518" s="249" t="s">
        <v>623</v>
      </c>
      <c r="I518" s="251">
        <f t="shared" si="6"/>
        <v>519</v>
      </c>
      <c r="J518" s="251">
        <f t="shared" si="6"/>
        <v>0</v>
      </c>
      <c r="K518" s="251">
        <f t="shared" si="6"/>
        <v>0</v>
      </c>
      <c r="L518" s="251">
        <f t="shared" si="6"/>
        <v>0</v>
      </c>
      <c r="M518" s="251">
        <f t="shared" si="6"/>
        <v>519</v>
      </c>
    </row>
    <row r="519" spans="2:13" ht="52.5" customHeight="1" x14ac:dyDescent="0.25">
      <c r="B519" s="619">
        <v>9.1</v>
      </c>
      <c r="C519" s="622" t="s">
        <v>772</v>
      </c>
      <c r="D519" s="567" t="s">
        <v>162</v>
      </c>
      <c r="E519" s="621" t="s">
        <v>162</v>
      </c>
      <c r="F519" s="619">
        <v>2015</v>
      </c>
      <c r="G519" s="619">
        <v>2015</v>
      </c>
      <c r="H519" s="244" t="s">
        <v>620</v>
      </c>
      <c r="I519" s="245">
        <f>I520+I521+I522</f>
        <v>900</v>
      </c>
      <c r="J519" s="245">
        <f>J520+J521+J522</f>
        <v>0</v>
      </c>
      <c r="K519" s="245">
        <f>K520+K521+K522</f>
        <v>0</v>
      </c>
      <c r="L519" s="245">
        <f>L520+L521+L522</f>
        <v>0</v>
      </c>
      <c r="M519" s="245">
        <f>M520+M521+M522</f>
        <v>900</v>
      </c>
    </row>
    <row r="520" spans="2:13" x14ac:dyDescent="0.25">
      <c r="B520" s="619"/>
      <c r="C520" s="622"/>
      <c r="D520" s="567"/>
      <c r="E520" s="621"/>
      <c r="F520" s="619"/>
      <c r="G520" s="619"/>
      <c r="H520" s="246" t="s">
        <v>621</v>
      </c>
      <c r="I520" s="247">
        <f>J520+K520+L520+M520</f>
        <v>0</v>
      </c>
      <c r="J520" s="247"/>
      <c r="K520" s="247"/>
      <c r="L520" s="247"/>
      <c r="M520" s="247"/>
    </row>
    <row r="521" spans="2:13" x14ac:dyDescent="0.25">
      <c r="B521" s="619"/>
      <c r="C521" s="622"/>
      <c r="D521" s="567"/>
      <c r="E521" s="621"/>
      <c r="F521" s="619"/>
      <c r="G521" s="619"/>
      <c r="H521" s="246" t="s">
        <v>622</v>
      </c>
      <c r="I521" s="247">
        <f>J521+K521+L521+M521</f>
        <v>900</v>
      </c>
      <c r="J521" s="247"/>
      <c r="K521" s="247"/>
      <c r="L521" s="247"/>
      <c r="M521" s="247">
        <v>900</v>
      </c>
    </row>
    <row r="522" spans="2:13" x14ac:dyDescent="0.25">
      <c r="B522" s="619"/>
      <c r="C522" s="622"/>
      <c r="D522" s="567"/>
      <c r="E522" s="621"/>
      <c r="F522" s="619"/>
      <c r="G522" s="619"/>
      <c r="H522" s="246" t="s">
        <v>623</v>
      </c>
      <c r="I522" s="247">
        <f>J522+K522+L522+M522</f>
        <v>0</v>
      </c>
      <c r="J522" s="247"/>
      <c r="K522" s="247"/>
      <c r="L522" s="247"/>
      <c r="M522" s="247"/>
    </row>
    <row r="523" spans="2:13" ht="41.25" customHeight="1" x14ac:dyDescent="0.25">
      <c r="B523" s="619">
        <v>9.1999999999999993</v>
      </c>
      <c r="C523" s="622" t="s">
        <v>773</v>
      </c>
      <c r="D523" s="567" t="s">
        <v>162</v>
      </c>
      <c r="E523" s="621" t="s">
        <v>162</v>
      </c>
      <c r="F523" s="619">
        <v>2015</v>
      </c>
      <c r="G523" s="619">
        <v>2015</v>
      </c>
      <c r="H523" s="244" t="s">
        <v>620</v>
      </c>
      <c r="I523" s="245">
        <f>I524+I525+I526</f>
        <v>550</v>
      </c>
      <c r="J523" s="245">
        <f>J524+J525+J526</f>
        <v>0</v>
      </c>
      <c r="K523" s="245">
        <f>K524+K525+K526</f>
        <v>0</v>
      </c>
      <c r="L523" s="245">
        <f>L524+L525+L526</f>
        <v>0</v>
      </c>
      <c r="M523" s="245">
        <f>M524+M525+M526</f>
        <v>550</v>
      </c>
    </row>
    <row r="524" spans="2:13" x14ac:dyDescent="0.25">
      <c r="B524" s="619"/>
      <c r="C524" s="622"/>
      <c r="D524" s="567"/>
      <c r="E524" s="621"/>
      <c r="F524" s="619"/>
      <c r="G524" s="619"/>
      <c r="H524" s="246" t="s">
        <v>621</v>
      </c>
      <c r="I524" s="247">
        <f>J524+K524+L524+M524</f>
        <v>0</v>
      </c>
      <c r="J524" s="247"/>
      <c r="K524" s="247"/>
      <c r="L524" s="247"/>
      <c r="M524" s="247"/>
    </row>
    <row r="525" spans="2:13" x14ac:dyDescent="0.25">
      <c r="B525" s="619"/>
      <c r="C525" s="622"/>
      <c r="D525" s="567"/>
      <c r="E525" s="621"/>
      <c r="F525" s="619"/>
      <c r="G525" s="619"/>
      <c r="H525" s="246" t="s">
        <v>622</v>
      </c>
      <c r="I525" s="247">
        <f>J525+K525+L525+M525</f>
        <v>550</v>
      </c>
      <c r="J525" s="247"/>
      <c r="K525" s="247"/>
      <c r="L525" s="247"/>
      <c r="M525" s="247">
        <v>550</v>
      </c>
    </row>
    <row r="526" spans="2:13" x14ac:dyDescent="0.25">
      <c r="B526" s="619"/>
      <c r="C526" s="622"/>
      <c r="D526" s="567"/>
      <c r="E526" s="621"/>
      <c r="F526" s="619"/>
      <c r="G526" s="619"/>
      <c r="H526" s="246" t="s">
        <v>623</v>
      </c>
      <c r="I526" s="247">
        <f>J526+K526+L526+M526</f>
        <v>0</v>
      </c>
      <c r="J526" s="247"/>
      <c r="K526" s="247"/>
      <c r="L526" s="247"/>
      <c r="M526" s="247"/>
    </row>
    <row r="527" spans="2:13" ht="26.25" x14ac:dyDescent="0.25">
      <c r="B527" s="619">
        <v>9.3000000000000007</v>
      </c>
      <c r="C527" s="622" t="s">
        <v>774</v>
      </c>
      <c r="D527" s="567" t="s">
        <v>162</v>
      </c>
      <c r="E527" s="621" t="s">
        <v>162</v>
      </c>
      <c r="F527" s="619">
        <v>2015</v>
      </c>
      <c r="G527" s="619">
        <v>2015</v>
      </c>
      <c r="H527" s="244" t="s">
        <v>620</v>
      </c>
      <c r="I527" s="245">
        <f>I528+I529+I530</f>
        <v>350</v>
      </c>
      <c r="J527" s="245">
        <f>J528+J529+J530</f>
        <v>0</v>
      </c>
      <c r="K527" s="245">
        <f>K528+K529+K530</f>
        <v>0</v>
      </c>
      <c r="L527" s="245">
        <f>L528+L529+L530</f>
        <v>0</v>
      </c>
      <c r="M527" s="245">
        <f>M528+M529+M530</f>
        <v>350</v>
      </c>
    </row>
    <row r="528" spans="2:13" x14ac:dyDescent="0.25">
      <c r="B528" s="619"/>
      <c r="C528" s="622"/>
      <c r="D528" s="567"/>
      <c r="E528" s="621"/>
      <c r="F528" s="619"/>
      <c r="G528" s="619"/>
      <c r="H528" s="246" t="s">
        <v>621</v>
      </c>
      <c r="I528" s="247">
        <f>J528+K528+L528+M528</f>
        <v>0</v>
      </c>
      <c r="J528" s="247"/>
      <c r="K528" s="247"/>
      <c r="L528" s="247"/>
      <c r="M528" s="247"/>
    </row>
    <row r="529" spans="2:13" x14ac:dyDescent="0.25">
      <c r="B529" s="619"/>
      <c r="C529" s="622"/>
      <c r="D529" s="567"/>
      <c r="E529" s="621"/>
      <c r="F529" s="619"/>
      <c r="G529" s="619"/>
      <c r="H529" s="246" t="s">
        <v>622</v>
      </c>
      <c r="I529" s="247">
        <f>J529+K529+L529+M529</f>
        <v>350</v>
      </c>
      <c r="J529" s="247"/>
      <c r="K529" s="247"/>
      <c r="L529" s="247"/>
      <c r="M529" s="247">
        <v>350</v>
      </c>
    </row>
    <row r="530" spans="2:13" x14ac:dyDescent="0.25">
      <c r="B530" s="619"/>
      <c r="C530" s="622"/>
      <c r="D530" s="567"/>
      <c r="E530" s="621"/>
      <c r="F530" s="619"/>
      <c r="G530" s="619"/>
      <c r="H530" s="246" t="s">
        <v>623</v>
      </c>
      <c r="I530" s="247">
        <f>J530+K530+L530+M530</f>
        <v>0</v>
      </c>
      <c r="J530" s="247"/>
      <c r="K530" s="247"/>
      <c r="L530" s="247"/>
      <c r="M530" s="247"/>
    </row>
    <row r="531" spans="2:13" ht="72.75" customHeight="1" x14ac:dyDescent="0.25">
      <c r="B531" s="619">
        <v>9.4</v>
      </c>
      <c r="C531" s="622" t="s">
        <v>775</v>
      </c>
      <c r="D531" s="567" t="s">
        <v>162</v>
      </c>
      <c r="E531" s="621" t="s">
        <v>162</v>
      </c>
      <c r="F531" s="619">
        <v>2016</v>
      </c>
      <c r="G531" s="619">
        <v>2016</v>
      </c>
      <c r="H531" s="244" t="s">
        <v>620</v>
      </c>
      <c r="I531" s="245">
        <f>I532+I533+I534</f>
        <v>400</v>
      </c>
      <c r="J531" s="245">
        <f>J532+J533+J534</f>
        <v>0</v>
      </c>
      <c r="K531" s="245">
        <f>K532+K533+K534</f>
        <v>0</v>
      </c>
      <c r="L531" s="245">
        <f>L532+L533+L534</f>
        <v>0</v>
      </c>
      <c r="M531" s="245">
        <f>M532+M533+M534</f>
        <v>400</v>
      </c>
    </row>
    <row r="532" spans="2:13" x14ac:dyDescent="0.25">
      <c r="B532" s="619"/>
      <c r="C532" s="622"/>
      <c r="D532" s="567"/>
      <c r="E532" s="621"/>
      <c r="F532" s="619"/>
      <c r="G532" s="619"/>
      <c r="H532" s="246" t="s">
        <v>621</v>
      </c>
      <c r="I532" s="247">
        <f>J532+K532+L532+M532</f>
        <v>0</v>
      </c>
      <c r="J532" s="247"/>
      <c r="K532" s="247"/>
      <c r="L532" s="247"/>
      <c r="M532" s="247"/>
    </row>
    <row r="533" spans="2:13" x14ac:dyDescent="0.25">
      <c r="B533" s="619"/>
      <c r="C533" s="622"/>
      <c r="D533" s="567"/>
      <c r="E533" s="621"/>
      <c r="F533" s="619"/>
      <c r="G533" s="619"/>
      <c r="H533" s="246" t="s">
        <v>622</v>
      </c>
      <c r="I533" s="247">
        <f>J533+K533+L533+M533</f>
        <v>0</v>
      </c>
      <c r="J533" s="247"/>
      <c r="K533" s="247"/>
      <c r="L533" s="247"/>
      <c r="M533" s="247"/>
    </row>
    <row r="534" spans="2:13" x14ac:dyDescent="0.25">
      <c r="B534" s="619"/>
      <c r="C534" s="622"/>
      <c r="D534" s="567"/>
      <c r="E534" s="621"/>
      <c r="F534" s="619"/>
      <c r="G534" s="619"/>
      <c r="H534" s="246" t="s">
        <v>623</v>
      </c>
      <c r="I534" s="247">
        <f>J534+K534+L534+M534</f>
        <v>400</v>
      </c>
      <c r="J534" s="247"/>
      <c r="K534" s="247"/>
      <c r="L534" s="247"/>
      <c r="M534" s="247">
        <v>400</v>
      </c>
    </row>
    <row r="535" spans="2:13" ht="87.75" customHeight="1" x14ac:dyDescent="0.25">
      <c r="B535" s="619">
        <v>9.5</v>
      </c>
      <c r="C535" s="622" t="s">
        <v>776</v>
      </c>
      <c r="D535" s="567" t="s">
        <v>162</v>
      </c>
      <c r="E535" s="621" t="s">
        <v>162</v>
      </c>
      <c r="F535" s="619">
        <v>2016</v>
      </c>
      <c r="G535" s="619">
        <v>2016</v>
      </c>
      <c r="H535" s="244" t="s">
        <v>620</v>
      </c>
      <c r="I535" s="245">
        <f>I536+I537+I538</f>
        <v>119</v>
      </c>
      <c r="J535" s="245">
        <f>J536+J537+J538</f>
        <v>0</v>
      </c>
      <c r="K535" s="245">
        <f>K536+K537+K538</f>
        <v>0</v>
      </c>
      <c r="L535" s="245">
        <f>L536+L537+L538</f>
        <v>0</v>
      </c>
      <c r="M535" s="245">
        <f>M536+M537+M538</f>
        <v>119</v>
      </c>
    </row>
    <row r="536" spans="2:13" x14ac:dyDescent="0.25">
      <c r="B536" s="619"/>
      <c r="C536" s="622"/>
      <c r="D536" s="567"/>
      <c r="E536" s="621"/>
      <c r="F536" s="619"/>
      <c r="G536" s="619"/>
      <c r="H536" s="246" t="s">
        <v>621</v>
      </c>
      <c r="I536" s="247">
        <f>J536+K536+L536+M536</f>
        <v>0</v>
      </c>
      <c r="J536" s="247"/>
      <c r="K536" s="247"/>
      <c r="L536" s="247"/>
      <c r="M536" s="247"/>
    </row>
    <row r="537" spans="2:13" x14ac:dyDescent="0.25">
      <c r="B537" s="619"/>
      <c r="C537" s="622"/>
      <c r="D537" s="567"/>
      <c r="E537" s="621"/>
      <c r="F537" s="619"/>
      <c r="G537" s="619"/>
      <c r="H537" s="246" t="s">
        <v>622</v>
      </c>
      <c r="I537" s="247">
        <f>J537+K537+L537+M537</f>
        <v>0</v>
      </c>
      <c r="J537" s="247"/>
      <c r="K537" s="247"/>
      <c r="L537" s="247"/>
      <c r="M537" s="247"/>
    </row>
    <row r="538" spans="2:13" x14ac:dyDescent="0.25">
      <c r="B538" s="619"/>
      <c r="C538" s="622"/>
      <c r="D538" s="567"/>
      <c r="E538" s="621"/>
      <c r="F538" s="619"/>
      <c r="G538" s="619"/>
      <c r="H538" s="246" t="s">
        <v>623</v>
      </c>
      <c r="I538" s="247">
        <f>J538+K538+L538+M538</f>
        <v>119</v>
      </c>
      <c r="J538" s="247"/>
      <c r="K538" s="247"/>
      <c r="L538" s="247"/>
      <c r="M538" s="247">
        <v>119</v>
      </c>
    </row>
    <row r="539" spans="2:13" ht="27.75" customHeight="1" x14ac:dyDescent="0.25">
      <c r="B539" s="624">
        <v>9.6</v>
      </c>
      <c r="C539" s="633" t="s">
        <v>777</v>
      </c>
      <c r="D539" s="567" t="s">
        <v>162</v>
      </c>
      <c r="E539" s="621" t="s">
        <v>162</v>
      </c>
      <c r="F539" s="624">
        <v>2017</v>
      </c>
      <c r="G539" s="624">
        <v>2017</v>
      </c>
      <c r="H539" s="244" t="s">
        <v>620</v>
      </c>
      <c r="I539" s="245">
        <f>I540+I541+I542</f>
        <v>0</v>
      </c>
      <c r="J539" s="245">
        <f>J540+J541+J542</f>
        <v>0</v>
      </c>
      <c r="K539" s="245">
        <f>K540+K541+K542</f>
        <v>0</v>
      </c>
      <c r="L539" s="245">
        <f>L540+L541+L542</f>
        <v>0</v>
      </c>
      <c r="M539" s="245">
        <f>M540+M541+M542</f>
        <v>0</v>
      </c>
    </row>
    <row r="540" spans="2:13" ht="15.75" customHeight="1" x14ac:dyDescent="0.25">
      <c r="B540" s="625"/>
      <c r="C540" s="634"/>
      <c r="D540" s="567"/>
      <c r="E540" s="621"/>
      <c r="F540" s="625"/>
      <c r="G540" s="625"/>
      <c r="H540" s="246" t="s">
        <v>621</v>
      </c>
      <c r="I540" s="247">
        <f>J540+K540+L540+M540</f>
        <v>0</v>
      </c>
      <c r="J540" s="247"/>
      <c r="K540" s="247"/>
      <c r="L540" s="247"/>
      <c r="M540" s="247"/>
    </row>
    <row r="541" spans="2:13" ht="15.75" customHeight="1" x14ac:dyDescent="0.25">
      <c r="B541" s="625"/>
      <c r="C541" s="634"/>
      <c r="D541" s="567"/>
      <c r="E541" s="621"/>
      <c r="F541" s="625"/>
      <c r="G541" s="625"/>
      <c r="H541" s="246" t="s">
        <v>622</v>
      </c>
      <c r="I541" s="247">
        <f>J541+K541+L541+M541</f>
        <v>0</v>
      </c>
      <c r="J541" s="247"/>
      <c r="K541" s="247"/>
      <c r="L541" s="247"/>
      <c r="M541" s="247"/>
    </row>
    <row r="542" spans="2:13" ht="15.75" customHeight="1" x14ac:dyDescent="0.25">
      <c r="B542" s="626"/>
      <c r="C542" s="635"/>
      <c r="D542" s="567"/>
      <c r="E542" s="621"/>
      <c r="F542" s="626"/>
      <c r="G542" s="626"/>
      <c r="H542" s="246" t="s">
        <v>623</v>
      </c>
      <c r="I542" s="247">
        <f>J542+K542+L542+M542</f>
        <v>0</v>
      </c>
      <c r="J542" s="247"/>
      <c r="K542" s="247"/>
      <c r="L542" s="247"/>
      <c r="M542" s="247"/>
    </row>
    <row r="543" spans="2:13" ht="26.25" x14ac:dyDescent="0.25">
      <c r="B543" s="624">
        <v>9.6999999999999993</v>
      </c>
      <c r="C543" s="633" t="s">
        <v>778</v>
      </c>
      <c r="D543" s="567" t="s">
        <v>162</v>
      </c>
      <c r="E543" s="621" t="s">
        <v>162</v>
      </c>
      <c r="F543" s="624">
        <v>2017</v>
      </c>
      <c r="G543" s="624">
        <v>2017</v>
      </c>
      <c r="H543" s="244" t="s">
        <v>620</v>
      </c>
      <c r="I543" s="245">
        <f>I544+I545+I546</f>
        <v>0</v>
      </c>
      <c r="J543" s="245">
        <f>J544+J545+J546</f>
        <v>0</v>
      </c>
      <c r="K543" s="245">
        <f>K544+K545+K546</f>
        <v>0</v>
      </c>
      <c r="L543" s="245">
        <f>L544+L545+L546</f>
        <v>0</v>
      </c>
      <c r="M543" s="245">
        <f>M544+M545+M546</f>
        <v>0</v>
      </c>
    </row>
    <row r="544" spans="2:13" x14ac:dyDescent="0.25">
      <c r="B544" s="625"/>
      <c r="C544" s="634"/>
      <c r="D544" s="567"/>
      <c r="E544" s="621"/>
      <c r="F544" s="625"/>
      <c r="G544" s="625"/>
      <c r="H544" s="246" t="s">
        <v>621</v>
      </c>
      <c r="I544" s="247">
        <f>J544+K544+L544+M544</f>
        <v>0</v>
      </c>
      <c r="J544" s="247"/>
      <c r="K544" s="247"/>
      <c r="L544" s="247"/>
      <c r="M544" s="247"/>
    </row>
    <row r="545" spans="2:13" x14ac:dyDescent="0.25">
      <c r="B545" s="625"/>
      <c r="C545" s="634"/>
      <c r="D545" s="567"/>
      <c r="E545" s="621"/>
      <c r="F545" s="625"/>
      <c r="G545" s="625"/>
      <c r="H545" s="246" t="s">
        <v>622</v>
      </c>
      <c r="I545" s="247">
        <f>J545+K545+L545+M545</f>
        <v>0</v>
      </c>
      <c r="J545" s="247"/>
      <c r="K545" s="247"/>
      <c r="L545" s="247"/>
      <c r="M545" s="247"/>
    </row>
    <row r="546" spans="2:13" x14ac:dyDescent="0.25">
      <c r="B546" s="626"/>
      <c r="C546" s="635"/>
      <c r="D546" s="567"/>
      <c r="E546" s="621"/>
      <c r="F546" s="626"/>
      <c r="G546" s="626"/>
      <c r="H546" s="246" t="s">
        <v>623</v>
      </c>
      <c r="I546" s="247">
        <f>J546+K546+L546+M546</f>
        <v>0</v>
      </c>
      <c r="J546" s="247"/>
      <c r="K546" s="247"/>
      <c r="L546" s="247"/>
      <c r="M546" s="247"/>
    </row>
    <row r="547" spans="2:13" ht="26.25" x14ac:dyDescent="0.25">
      <c r="B547" s="623">
        <v>10</v>
      </c>
      <c r="C547" s="721" t="s">
        <v>456</v>
      </c>
      <c r="D547" s="497" t="s">
        <v>646</v>
      </c>
      <c r="E547" s="722" t="s">
        <v>779</v>
      </c>
      <c r="F547" s="623">
        <v>2014</v>
      </c>
      <c r="G547" s="623">
        <v>2018</v>
      </c>
      <c r="H547" s="249" t="s">
        <v>620</v>
      </c>
      <c r="I547" s="251">
        <f>I548+I549+I550</f>
        <v>19500</v>
      </c>
      <c r="J547" s="251">
        <f>J548+J549+J550</f>
        <v>0</v>
      </c>
      <c r="K547" s="251">
        <f>K548+K549+K550</f>
        <v>1585</v>
      </c>
      <c r="L547" s="251">
        <f>L548+L549+L550</f>
        <v>13675</v>
      </c>
      <c r="M547" s="251">
        <f>M548+M549+M550</f>
        <v>4240</v>
      </c>
    </row>
    <row r="548" spans="2:13" x14ac:dyDescent="0.25">
      <c r="B548" s="623"/>
      <c r="C548" s="721"/>
      <c r="D548" s="498"/>
      <c r="E548" s="723"/>
      <c r="F548" s="623"/>
      <c r="G548" s="623"/>
      <c r="H548" s="249" t="s">
        <v>621</v>
      </c>
      <c r="I548" s="251">
        <f>SUM(I552+I556+I560+I564+I568)</f>
        <v>0</v>
      </c>
      <c r="J548" s="251">
        <f>SUM(J552+J556+J560+J564+J568)</f>
        <v>0</v>
      </c>
      <c r="K548" s="251">
        <f>SUM(K552+K556+K560+K564+K568)</f>
        <v>0</v>
      </c>
      <c r="L548" s="251">
        <f>SUM(L552+L556+L560+L564+L568)</f>
        <v>0</v>
      </c>
      <c r="M548" s="251">
        <f>SUM(M552+M556+M560+M564+M568)</f>
        <v>0</v>
      </c>
    </row>
    <row r="549" spans="2:13" x14ac:dyDescent="0.25">
      <c r="B549" s="623"/>
      <c r="C549" s="721"/>
      <c r="D549" s="498"/>
      <c r="E549" s="723"/>
      <c r="F549" s="623"/>
      <c r="G549" s="623"/>
      <c r="H549" s="249" t="s">
        <v>622</v>
      </c>
      <c r="I549" s="251">
        <f t="shared" ref="I549:M550" si="7">SUM(I553+I557+I561+I565+I569)</f>
        <v>19500</v>
      </c>
      <c r="J549" s="251">
        <f t="shared" si="7"/>
        <v>0</v>
      </c>
      <c r="K549" s="251">
        <f t="shared" si="7"/>
        <v>1585</v>
      </c>
      <c r="L549" s="251">
        <f t="shared" si="7"/>
        <v>13675</v>
      </c>
      <c r="M549" s="251">
        <f t="shared" si="7"/>
        <v>4240</v>
      </c>
    </row>
    <row r="550" spans="2:13" x14ac:dyDescent="0.25">
      <c r="B550" s="623"/>
      <c r="C550" s="721"/>
      <c r="D550" s="498"/>
      <c r="E550" s="724"/>
      <c r="F550" s="623"/>
      <c r="G550" s="623"/>
      <c r="H550" s="249" t="s">
        <v>623</v>
      </c>
      <c r="I550" s="251">
        <f t="shared" si="7"/>
        <v>0</v>
      </c>
      <c r="J550" s="251">
        <f t="shared" si="7"/>
        <v>0</v>
      </c>
      <c r="K550" s="251">
        <f t="shared" si="7"/>
        <v>0</v>
      </c>
      <c r="L550" s="251">
        <f t="shared" si="7"/>
        <v>0</v>
      </c>
      <c r="M550" s="251">
        <f t="shared" si="7"/>
        <v>0</v>
      </c>
    </row>
    <row r="551" spans="2:13" ht="69" customHeight="1" x14ac:dyDescent="0.25">
      <c r="B551" s="619">
        <v>10.1</v>
      </c>
      <c r="C551" s="622" t="s">
        <v>780</v>
      </c>
      <c r="D551" s="567" t="s">
        <v>162</v>
      </c>
      <c r="E551" s="621" t="s">
        <v>162</v>
      </c>
      <c r="F551" s="619">
        <v>2015</v>
      </c>
      <c r="G551" s="619">
        <v>2015</v>
      </c>
      <c r="H551" s="244" t="s">
        <v>620</v>
      </c>
      <c r="I551" s="245">
        <f>I552+I553+I554</f>
        <v>2000</v>
      </c>
      <c r="J551" s="245">
        <f>J552+J553+J554</f>
        <v>0</v>
      </c>
      <c r="K551" s="245">
        <f>K552+K553+K554</f>
        <v>234</v>
      </c>
      <c r="L551" s="245">
        <f>L552+L553+L554</f>
        <v>70</v>
      </c>
      <c r="M551" s="245">
        <f>M552+M553+M554</f>
        <v>1696</v>
      </c>
    </row>
    <row r="552" spans="2:13" x14ac:dyDescent="0.25">
      <c r="B552" s="619"/>
      <c r="C552" s="622"/>
      <c r="D552" s="567"/>
      <c r="E552" s="621"/>
      <c r="F552" s="619"/>
      <c r="G552" s="619"/>
      <c r="H552" s="246" t="s">
        <v>621</v>
      </c>
      <c r="I552" s="247">
        <f>J552+K552+L552+M552</f>
        <v>0</v>
      </c>
      <c r="J552" s="247"/>
      <c r="K552" s="247"/>
      <c r="L552" s="247"/>
      <c r="M552" s="247"/>
    </row>
    <row r="553" spans="2:13" x14ac:dyDescent="0.25">
      <c r="B553" s="619"/>
      <c r="C553" s="622"/>
      <c r="D553" s="567"/>
      <c r="E553" s="621"/>
      <c r="F553" s="619"/>
      <c r="G553" s="619"/>
      <c r="H553" s="246" t="s">
        <v>622</v>
      </c>
      <c r="I553" s="247">
        <f>J553+K553+L553+M553</f>
        <v>2000</v>
      </c>
      <c r="J553" s="247"/>
      <c r="K553" s="247">
        <v>234</v>
      </c>
      <c r="L553" s="247">
        <v>70</v>
      </c>
      <c r="M553" s="247">
        <v>1696</v>
      </c>
    </row>
    <row r="554" spans="2:13" x14ac:dyDescent="0.25">
      <c r="B554" s="619"/>
      <c r="C554" s="622"/>
      <c r="D554" s="567"/>
      <c r="E554" s="621"/>
      <c r="F554" s="619"/>
      <c r="G554" s="619"/>
      <c r="H554" s="246" t="s">
        <v>623</v>
      </c>
      <c r="I554" s="247">
        <f>J554+K554+L554+M554</f>
        <v>0</v>
      </c>
      <c r="J554" s="247"/>
      <c r="K554" s="247"/>
      <c r="L554" s="247"/>
      <c r="M554" s="247"/>
    </row>
    <row r="555" spans="2:13" ht="26.25" x14ac:dyDescent="0.25">
      <c r="B555" s="619">
        <v>10.199999999999999</v>
      </c>
      <c r="C555" s="622" t="s">
        <v>781</v>
      </c>
      <c r="D555" s="567" t="s">
        <v>162</v>
      </c>
      <c r="E555" s="621" t="s">
        <v>162</v>
      </c>
      <c r="F555" s="619">
        <v>2015</v>
      </c>
      <c r="G555" s="619">
        <v>2015</v>
      </c>
      <c r="H555" s="244" t="s">
        <v>620</v>
      </c>
      <c r="I555" s="245">
        <f>I556+I557+I558</f>
        <v>3000</v>
      </c>
      <c r="J555" s="245">
        <f>J556+J557+J558</f>
        <v>0</v>
      </c>
      <c r="K555" s="245">
        <f>K556+K557+K558</f>
        <v>351</v>
      </c>
      <c r="L555" s="245">
        <f>L556+L557+L558</f>
        <v>105</v>
      </c>
      <c r="M555" s="245">
        <f>M556+M557+M558</f>
        <v>2544</v>
      </c>
    </row>
    <row r="556" spans="2:13" x14ac:dyDescent="0.25">
      <c r="B556" s="619"/>
      <c r="C556" s="622"/>
      <c r="D556" s="567"/>
      <c r="E556" s="621"/>
      <c r="F556" s="619"/>
      <c r="G556" s="619"/>
      <c r="H556" s="246" t="s">
        <v>621</v>
      </c>
      <c r="I556" s="247">
        <f>J556+K556+L556+M556</f>
        <v>0</v>
      </c>
      <c r="J556" s="247"/>
      <c r="K556" s="247"/>
      <c r="L556" s="247"/>
      <c r="M556" s="247"/>
    </row>
    <row r="557" spans="2:13" x14ac:dyDescent="0.25">
      <c r="B557" s="619"/>
      <c r="C557" s="622"/>
      <c r="D557" s="567"/>
      <c r="E557" s="621"/>
      <c r="F557" s="619"/>
      <c r="G557" s="619"/>
      <c r="H557" s="246" t="s">
        <v>622</v>
      </c>
      <c r="I557" s="247">
        <f>J557+K557+L557+M557</f>
        <v>3000</v>
      </c>
      <c r="J557" s="247"/>
      <c r="K557" s="247">
        <v>351</v>
      </c>
      <c r="L557" s="247">
        <v>105</v>
      </c>
      <c r="M557" s="247">
        <v>2544</v>
      </c>
    </row>
    <row r="558" spans="2:13" x14ac:dyDescent="0.25">
      <c r="B558" s="619"/>
      <c r="C558" s="622"/>
      <c r="D558" s="567"/>
      <c r="E558" s="621"/>
      <c r="F558" s="619"/>
      <c r="G558" s="619"/>
      <c r="H558" s="246" t="s">
        <v>623</v>
      </c>
      <c r="I558" s="247">
        <f>J558+K558+L558+M558</f>
        <v>0</v>
      </c>
      <c r="J558" s="247"/>
      <c r="K558" s="247"/>
      <c r="L558" s="247"/>
      <c r="M558" s="247"/>
    </row>
    <row r="559" spans="2:13" ht="26.25" customHeight="1" x14ac:dyDescent="0.25">
      <c r="B559" s="619">
        <v>10.3</v>
      </c>
      <c r="C559" s="622" t="s">
        <v>782</v>
      </c>
      <c r="D559" s="567" t="s">
        <v>162</v>
      </c>
      <c r="E559" s="621" t="s">
        <v>162</v>
      </c>
      <c r="F559" s="619">
        <v>2015</v>
      </c>
      <c r="G559" s="619">
        <v>2015</v>
      </c>
      <c r="H559" s="244" t="s">
        <v>620</v>
      </c>
      <c r="I559" s="245">
        <f>I560+I561+I562</f>
        <v>3000</v>
      </c>
      <c r="J559" s="245">
        <f>J560+J561+J562</f>
        <v>0</v>
      </c>
      <c r="K559" s="245">
        <f>K560+K561+K562</f>
        <v>1000</v>
      </c>
      <c r="L559" s="245">
        <f>L560+L561+L562</f>
        <v>2000</v>
      </c>
      <c r="M559" s="245">
        <f>M560+M561+M562</f>
        <v>0</v>
      </c>
    </row>
    <row r="560" spans="2:13" x14ac:dyDescent="0.25">
      <c r="B560" s="619"/>
      <c r="C560" s="622"/>
      <c r="D560" s="567"/>
      <c r="E560" s="621"/>
      <c r="F560" s="619"/>
      <c r="G560" s="619"/>
      <c r="H560" s="246" t="s">
        <v>621</v>
      </c>
      <c r="I560" s="247">
        <f>J560+K560+L560+M560</f>
        <v>0</v>
      </c>
      <c r="J560" s="247"/>
      <c r="K560" s="247"/>
      <c r="L560" s="247"/>
      <c r="M560" s="247"/>
    </row>
    <row r="561" spans="2:13" x14ac:dyDescent="0.25">
      <c r="B561" s="619"/>
      <c r="C561" s="622"/>
      <c r="D561" s="567"/>
      <c r="E561" s="621"/>
      <c r="F561" s="619"/>
      <c r="G561" s="619"/>
      <c r="H561" s="246" t="s">
        <v>622</v>
      </c>
      <c r="I561" s="247">
        <f>J561+K561+L561+M561</f>
        <v>3000</v>
      </c>
      <c r="J561" s="247"/>
      <c r="K561" s="247">
        <v>1000</v>
      </c>
      <c r="L561" s="247">
        <v>2000</v>
      </c>
      <c r="M561" s="247"/>
    </row>
    <row r="562" spans="2:13" x14ac:dyDescent="0.25">
      <c r="B562" s="619"/>
      <c r="C562" s="622"/>
      <c r="D562" s="567"/>
      <c r="E562" s="621"/>
      <c r="F562" s="619"/>
      <c r="G562" s="619"/>
      <c r="H562" s="246" t="s">
        <v>623</v>
      </c>
      <c r="I562" s="247">
        <f>J562+K562+L562+M562</f>
        <v>0</v>
      </c>
      <c r="J562" s="247"/>
      <c r="K562" s="247"/>
      <c r="L562" s="247"/>
      <c r="M562" s="247"/>
    </row>
    <row r="563" spans="2:13" ht="26.25" x14ac:dyDescent="0.25">
      <c r="B563" s="619">
        <v>10.4</v>
      </c>
      <c r="C563" s="622" t="s">
        <v>783</v>
      </c>
      <c r="D563" s="567" t="s">
        <v>162</v>
      </c>
      <c r="E563" s="621" t="s">
        <v>162</v>
      </c>
      <c r="F563" s="619">
        <v>2015</v>
      </c>
      <c r="G563" s="619">
        <v>2015</v>
      </c>
      <c r="H563" s="244" t="s">
        <v>620</v>
      </c>
      <c r="I563" s="245">
        <f>I564+I565+I566</f>
        <v>5500</v>
      </c>
      <c r="J563" s="245">
        <f>J564+J565+J566</f>
        <v>0</v>
      </c>
      <c r="K563" s="245">
        <f>K564+K565+K566</f>
        <v>0</v>
      </c>
      <c r="L563" s="245">
        <f>L564+L565+L566</f>
        <v>5500</v>
      </c>
      <c r="M563" s="245">
        <f>M564+M565+M566</f>
        <v>0</v>
      </c>
    </row>
    <row r="564" spans="2:13" x14ac:dyDescent="0.25">
      <c r="B564" s="619"/>
      <c r="C564" s="622"/>
      <c r="D564" s="567"/>
      <c r="E564" s="621"/>
      <c r="F564" s="619"/>
      <c r="G564" s="619"/>
      <c r="H564" s="246" t="s">
        <v>621</v>
      </c>
      <c r="I564" s="247">
        <f>J564+K564+L564+M564</f>
        <v>0</v>
      </c>
      <c r="J564" s="247"/>
      <c r="K564" s="247"/>
      <c r="L564" s="247"/>
      <c r="M564" s="247"/>
    </row>
    <row r="565" spans="2:13" x14ac:dyDescent="0.25">
      <c r="B565" s="619"/>
      <c r="C565" s="622"/>
      <c r="D565" s="567"/>
      <c r="E565" s="621"/>
      <c r="F565" s="619"/>
      <c r="G565" s="619"/>
      <c r="H565" s="246" t="s">
        <v>622</v>
      </c>
      <c r="I565" s="247">
        <f>J565+K565+L565+M565</f>
        <v>5500</v>
      </c>
      <c r="J565" s="247"/>
      <c r="K565" s="247"/>
      <c r="L565" s="247">
        <v>5500</v>
      </c>
      <c r="M565" s="247"/>
    </row>
    <row r="566" spans="2:13" x14ac:dyDescent="0.25">
      <c r="B566" s="619"/>
      <c r="C566" s="622"/>
      <c r="D566" s="567"/>
      <c r="E566" s="621"/>
      <c r="F566" s="619"/>
      <c r="G566" s="619"/>
      <c r="H566" s="246" t="s">
        <v>623</v>
      </c>
      <c r="I566" s="247">
        <f>J566+K566+L566+M566</f>
        <v>0</v>
      </c>
      <c r="J566" s="247"/>
      <c r="K566" s="247"/>
      <c r="L566" s="247"/>
      <c r="M566" s="247"/>
    </row>
    <row r="567" spans="2:13" ht="26.25" x14ac:dyDescent="0.25">
      <c r="B567" s="619">
        <v>10.5</v>
      </c>
      <c r="C567" s="622" t="s">
        <v>784</v>
      </c>
      <c r="D567" s="567" t="s">
        <v>162</v>
      </c>
      <c r="E567" s="621" t="s">
        <v>162</v>
      </c>
      <c r="F567" s="619">
        <v>2015</v>
      </c>
      <c r="G567" s="619">
        <v>2015</v>
      </c>
      <c r="H567" s="244" t="s">
        <v>620</v>
      </c>
      <c r="I567" s="245">
        <f>I568+I569+I570</f>
        <v>6000</v>
      </c>
      <c r="J567" s="245">
        <f>J568+J569+J570</f>
        <v>0</v>
      </c>
      <c r="K567" s="245">
        <f>K568+K569+K570</f>
        <v>0</v>
      </c>
      <c r="L567" s="245">
        <f>L568+L569+L570</f>
        <v>6000</v>
      </c>
      <c r="M567" s="245">
        <f>M568+M569+M570</f>
        <v>0</v>
      </c>
    </row>
    <row r="568" spans="2:13" x14ac:dyDescent="0.25">
      <c r="B568" s="619"/>
      <c r="C568" s="622"/>
      <c r="D568" s="567"/>
      <c r="E568" s="621"/>
      <c r="F568" s="619"/>
      <c r="G568" s="619"/>
      <c r="H568" s="246" t="s">
        <v>621</v>
      </c>
      <c r="I568" s="247">
        <f>J568+K568+L568+M568</f>
        <v>0</v>
      </c>
      <c r="J568" s="247"/>
      <c r="K568" s="247"/>
      <c r="L568" s="247"/>
      <c r="M568" s="247"/>
    </row>
    <row r="569" spans="2:13" x14ac:dyDescent="0.25">
      <c r="B569" s="619"/>
      <c r="C569" s="622"/>
      <c r="D569" s="567"/>
      <c r="E569" s="621"/>
      <c r="F569" s="619"/>
      <c r="G569" s="619"/>
      <c r="H569" s="246" t="s">
        <v>622</v>
      </c>
      <c r="I569" s="247">
        <f>J569+K569+L569+M569</f>
        <v>6000</v>
      </c>
      <c r="J569" s="247"/>
      <c r="K569" s="247"/>
      <c r="L569" s="247">
        <v>6000</v>
      </c>
      <c r="M569" s="247"/>
    </row>
    <row r="570" spans="2:13" x14ac:dyDescent="0.25">
      <c r="B570" s="619"/>
      <c r="C570" s="622"/>
      <c r="D570" s="567"/>
      <c r="E570" s="621"/>
      <c r="F570" s="619"/>
      <c r="G570" s="619"/>
      <c r="H570" s="246" t="s">
        <v>623</v>
      </c>
      <c r="I570" s="247">
        <f>J570+K570+L570+M570</f>
        <v>0</v>
      </c>
      <c r="J570" s="247"/>
      <c r="K570" s="247"/>
      <c r="L570" s="247"/>
      <c r="M570" s="247"/>
    </row>
    <row r="571" spans="2:13" ht="138" customHeight="1" x14ac:dyDescent="0.25">
      <c r="B571" s="623">
        <v>11</v>
      </c>
      <c r="C571" s="721" t="s">
        <v>467</v>
      </c>
      <c r="D571" s="722" t="s">
        <v>785</v>
      </c>
      <c r="E571" s="587" t="s">
        <v>786</v>
      </c>
      <c r="F571" s="623">
        <v>2014</v>
      </c>
      <c r="G571" s="623">
        <v>2018</v>
      </c>
      <c r="H571" s="249" t="s">
        <v>620</v>
      </c>
      <c r="I571" s="251">
        <f>I572+I573+I574</f>
        <v>0</v>
      </c>
      <c r="J571" s="251">
        <f>J572+J573+J574</f>
        <v>0</v>
      </c>
      <c r="K571" s="251">
        <f>K572+K573+K574</f>
        <v>0</v>
      </c>
      <c r="L571" s="251">
        <f>L572+L573+L574</f>
        <v>0</v>
      </c>
      <c r="M571" s="251">
        <f>M572+M573+M574</f>
        <v>0</v>
      </c>
    </row>
    <row r="572" spans="2:13" x14ac:dyDescent="0.25">
      <c r="B572" s="623"/>
      <c r="C572" s="721"/>
      <c r="D572" s="723"/>
      <c r="E572" s="588"/>
      <c r="F572" s="623"/>
      <c r="G572" s="623"/>
      <c r="H572" s="249" t="s">
        <v>621</v>
      </c>
      <c r="I572" s="251">
        <f>J572+K572+L572+M572</f>
        <v>0</v>
      </c>
      <c r="J572" s="251"/>
      <c r="K572" s="251"/>
      <c r="L572" s="251"/>
      <c r="M572" s="251"/>
    </row>
    <row r="573" spans="2:13" x14ac:dyDescent="0.25">
      <c r="B573" s="623"/>
      <c r="C573" s="721"/>
      <c r="D573" s="723"/>
      <c r="E573" s="588"/>
      <c r="F573" s="623"/>
      <c r="G573" s="623"/>
      <c r="H573" s="249" t="s">
        <v>622</v>
      </c>
      <c r="I573" s="251">
        <f>J573+K573+L573+M573</f>
        <v>0</v>
      </c>
      <c r="J573" s="251"/>
      <c r="K573" s="251"/>
      <c r="L573" s="251"/>
      <c r="M573" s="251"/>
    </row>
    <row r="574" spans="2:13" x14ac:dyDescent="0.25">
      <c r="B574" s="623"/>
      <c r="C574" s="721"/>
      <c r="D574" s="724"/>
      <c r="E574" s="589"/>
      <c r="F574" s="623"/>
      <c r="G574" s="623"/>
      <c r="H574" s="249" t="s">
        <v>623</v>
      </c>
      <c r="I574" s="251">
        <f>J574+K574+L574+M574</f>
        <v>0</v>
      </c>
      <c r="J574" s="251"/>
      <c r="K574" s="251"/>
      <c r="L574" s="251"/>
      <c r="M574" s="251"/>
    </row>
    <row r="575" spans="2:13" ht="26.25" x14ac:dyDescent="0.25">
      <c r="B575" s="619">
        <v>11.1</v>
      </c>
      <c r="C575" s="622" t="s">
        <v>787</v>
      </c>
      <c r="D575" s="567" t="s">
        <v>162</v>
      </c>
      <c r="E575" s="621" t="s">
        <v>162</v>
      </c>
      <c r="F575" s="619">
        <v>2014</v>
      </c>
      <c r="G575" s="619">
        <v>2018</v>
      </c>
      <c r="H575" s="244" t="s">
        <v>620</v>
      </c>
      <c r="I575" s="630" t="s">
        <v>485</v>
      </c>
      <c r="J575" s="631"/>
      <c r="K575" s="631"/>
      <c r="L575" s="631"/>
      <c r="M575" s="632"/>
    </row>
    <row r="576" spans="2:13" x14ac:dyDescent="0.25">
      <c r="B576" s="619"/>
      <c r="C576" s="622"/>
      <c r="D576" s="567"/>
      <c r="E576" s="621"/>
      <c r="F576" s="619"/>
      <c r="G576" s="619"/>
      <c r="H576" s="246" t="s">
        <v>621</v>
      </c>
      <c r="I576" s="247">
        <f>J576+K576+L576+M576</f>
        <v>0</v>
      </c>
      <c r="J576" s="247"/>
      <c r="K576" s="247"/>
      <c r="L576" s="247"/>
      <c r="M576" s="247"/>
    </row>
    <row r="577" spans="2:13" x14ac:dyDescent="0.25">
      <c r="B577" s="619"/>
      <c r="C577" s="622"/>
      <c r="D577" s="567"/>
      <c r="E577" s="621"/>
      <c r="F577" s="619"/>
      <c r="G577" s="619"/>
      <c r="H577" s="246" t="s">
        <v>622</v>
      </c>
      <c r="I577" s="247">
        <f>J577+K577+L577+M577</f>
        <v>0</v>
      </c>
      <c r="J577" s="247"/>
      <c r="K577" s="247"/>
      <c r="L577" s="247"/>
      <c r="M577" s="247"/>
    </row>
    <row r="578" spans="2:13" x14ac:dyDescent="0.25">
      <c r="B578" s="619"/>
      <c r="C578" s="622"/>
      <c r="D578" s="567"/>
      <c r="E578" s="621"/>
      <c r="F578" s="619"/>
      <c r="G578" s="619"/>
      <c r="H578" s="246" t="s">
        <v>623</v>
      </c>
      <c r="I578" s="247">
        <f>J578+K578+L578+M578</f>
        <v>0</v>
      </c>
      <c r="J578" s="247"/>
      <c r="K578" s="247"/>
      <c r="L578" s="247"/>
      <c r="M578" s="247"/>
    </row>
    <row r="579" spans="2:13" ht="69" customHeight="1" x14ac:dyDescent="0.25">
      <c r="B579" s="619">
        <v>11.2</v>
      </c>
      <c r="C579" s="622" t="s">
        <v>898</v>
      </c>
      <c r="D579" s="567" t="s">
        <v>162</v>
      </c>
      <c r="E579" s="621" t="s">
        <v>162</v>
      </c>
      <c r="F579" s="619">
        <v>2014</v>
      </c>
      <c r="G579" s="619">
        <v>2018</v>
      </c>
      <c r="H579" s="244" t="s">
        <v>620</v>
      </c>
      <c r="I579" s="630" t="s">
        <v>670</v>
      </c>
      <c r="J579" s="631"/>
      <c r="K579" s="631"/>
      <c r="L579" s="631"/>
      <c r="M579" s="632"/>
    </row>
    <row r="580" spans="2:13" ht="14.25" customHeight="1" x14ac:dyDescent="0.25">
      <c r="B580" s="619"/>
      <c r="C580" s="622"/>
      <c r="D580" s="567"/>
      <c r="E580" s="621"/>
      <c r="F580" s="619"/>
      <c r="G580" s="619"/>
      <c r="H580" s="246" t="s">
        <v>621</v>
      </c>
      <c r="I580" s="247">
        <f>J580+K580+L580+M580</f>
        <v>0</v>
      </c>
      <c r="J580" s="247"/>
      <c r="K580" s="247"/>
      <c r="L580" s="247"/>
      <c r="M580" s="247"/>
    </row>
    <row r="581" spans="2:13" ht="14.25" customHeight="1" x14ac:dyDescent="0.25">
      <c r="B581" s="619"/>
      <c r="C581" s="622"/>
      <c r="D581" s="567"/>
      <c r="E581" s="621"/>
      <c r="F581" s="619"/>
      <c r="G581" s="619"/>
      <c r="H581" s="246" t="s">
        <v>622</v>
      </c>
      <c r="I581" s="247">
        <f>J581+K581+L581+M581</f>
        <v>0</v>
      </c>
      <c r="J581" s="247"/>
      <c r="K581" s="247"/>
      <c r="L581" s="247"/>
      <c r="M581" s="247"/>
    </row>
    <row r="582" spans="2:13" ht="14.25" customHeight="1" x14ac:dyDescent="0.25">
      <c r="B582" s="619"/>
      <c r="C582" s="622"/>
      <c r="D582" s="567"/>
      <c r="E582" s="621"/>
      <c r="F582" s="619"/>
      <c r="G582" s="619"/>
      <c r="H582" s="246" t="s">
        <v>623</v>
      </c>
      <c r="I582" s="247">
        <f>J582+K582+L582+M582</f>
        <v>0</v>
      </c>
      <c r="J582" s="247"/>
      <c r="K582" s="247"/>
      <c r="L582" s="247"/>
      <c r="M582" s="247"/>
    </row>
    <row r="583" spans="2:13" ht="103.5" customHeight="1" x14ac:dyDescent="0.25">
      <c r="B583" s="619">
        <v>11.3</v>
      </c>
      <c r="C583" s="649" t="s">
        <v>900</v>
      </c>
      <c r="D583" s="567" t="s">
        <v>162</v>
      </c>
      <c r="E583" s="621" t="s">
        <v>162</v>
      </c>
      <c r="F583" s="619">
        <v>2014</v>
      </c>
      <c r="G583" s="619">
        <v>2018</v>
      </c>
      <c r="H583" s="244" t="s">
        <v>620</v>
      </c>
      <c r="I583" s="630" t="s">
        <v>670</v>
      </c>
      <c r="J583" s="631"/>
      <c r="K583" s="631"/>
      <c r="L583" s="631"/>
      <c r="M583" s="632"/>
    </row>
    <row r="584" spans="2:13" ht="14.25" customHeight="1" x14ac:dyDescent="0.25">
      <c r="B584" s="619"/>
      <c r="C584" s="649"/>
      <c r="D584" s="567"/>
      <c r="E584" s="621"/>
      <c r="F584" s="619"/>
      <c r="G584" s="619"/>
      <c r="H584" s="246" t="s">
        <v>621</v>
      </c>
      <c r="I584" s="247">
        <f>J584+K584+L584+M584</f>
        <v>0</v>
      </c>
      <c r="J584" s="247"/>
      <c r="K584" s="247"/>
      <c r="L584" s="247"/>
      <c r="M584" s="247"/>
    </row>
    <row r="585" spans="2:13" ht="14.25" customHeight="1" x14ac:dyDescent="0.25">
      <c r="B585" s="619"/>
      <c r="C585" s="649"/>
      <c r="D585" s="567"/>
      <c r="E585" s="621"/>
      <c r="F585" s="619"/>
      <c r="G585" s="619"/>
      <c r="H585" s="246" t="s">
        <v>622</v>
      </c>
      <c r="I585" s="247">
        <f>J585+K585+L585+M585</f>
        <v>0</v>
      </c>
      <c r="J585" s="247"/>
      <c r="K585" s="247"/>
      <c r="L585" s="247"/>
      <c r="M585" s="247"/>
    </row>
    <row r="586" spans="2:13" ht="14.25" customHeight="1" x14ac:dyDescent="0.25">
      <c r="B586" s="619"/>
      <c r="C586" s="649"/>
      <c r="D586" s="567"/>
      <c r="E586" s="621"/>
      <c r="F586" s="619"/>
      <c r="G586" s="619"/>
      <c r="H586" s="246" t="s">
        <v>623</v>
      </c>
      <c r="I586" s="247">
        <f>J586+K586+L586+M586</f>
        <v>0</v>
      </c>
      <c r="J586" s="247"/>
      <c r="K586" s="247"/>
      <c r="L586" s="247"/>
      <c r="M586" s="247"/>
    </row>
    <row r="587" spans="2:13" ht="63.75" customHeight="1" x14ac:dyDescent="0.25">
      <c r="B587" s="624">
        <v>11.4</v>
      </c>
      <c r="C587" s="729" t="s">
        <v>901</v>
      </c>
      <c r="D587" s="730" t="s">
        <v>162</v>
      </c>
      <c r="E587" s="731" t="s">
        <v>162</v>
      </c>
      <c r="F587" s="619">
        <v>2014</v>
      </c>
      <c r="G587" s="619">
        <v>2018</v>
      </c>
      <c r="H587" s="244" t="s">
        <v>620</v>
      </c>
      <c r="I587" s="630" t="s">
        <v>670</v>
      </c>
      <c r="J587" s="631"/>
      <c r="K587" s="631"/>
      <c r="L587" s="631"/>
      <c r="M587" s="632"/>
    </row>
    <row r="588" spans="2:13" ht="15.75" customHeight="1" x14ac:dyDescent="0.25">
      <c r="B588" s="625"/>
      <c r="C588" s="732"/>
      <c r="D588" s="733"/>
      <c r="E588" s="734"/>
      <c r="F588" s="619"/>
      <c r="G588" s="619"/>
      <c r="H588" s="246" t="s">
        <v>621</v>
      </c>
      <c r="I588" s="247">
        <f>J588+K588+L588+M588</f>
        <v>0</v>
      </c>
      <c r="J588" s="247"/>
      <c r="K588" s="247"/>
      <c r="L588" s="247"/>
      <c r="M588" s="247"/>
    </row>
    <row r="589" spans="2:13" ht="15.75" customHeight="1" x14ac:dyDescent="0.25">
      <c r="B589" s="625"/>
      <c r="C589" s="732"/>
      <c r="D589" s="733"/>
      <c r="E589" s="734"/>
      <c r="F589" s="619"/>
      <c r="G589" s="619"/>
      <c r="H589" s="246" t="s">
        <v>622</v>
      </c>
      <c r="I589" s="247">
        <f>J589+K589+L589+M589</f>
        <v>0</v>
      </c>
      <c r="J589" s="247"/>
      <c r="K589" s="247"/>
      <c r="L589" s="247"/>
      <c r="M589" s="247"/>
    </row>
    <row r="590" spans="2:13" ht="15.75" customHeight="1" x14ac:dyDescent="0.25">
      <c r="B590" s="626"/>
      <c r="C590" s="735"/>
      <c r="D590" s="736"/>
      <c r="E590" s="737"/>
      <c r="F590" s="619"/>
      <c r="G590" s="619"/>
      <c r="H590" s="246" t="s">
        <v>623</v>
      </c>
      <c r="I590" s="247">
        <f>J590+K590+L590+M590</f>
        <v>0</v>
      </c>
      <c r="J590" s="247"/>
      <c r="K590" s="247"/>
      <c r="L590" s="247"/>
      <c r="M590" s="247"/>
    </row>
    <row r="591" spans="2:13" ht="99.75" customHeight="1" x14ac:dyDescent="0.25">
      <c r="B591" s="624">
        <v>11.5</v>
      </c>
      <c r="C591" s="729" t="s">
        <v>902</v>
      </c>
      <c r="D591" s="730" t="s">
        <v>162</v>
      </c>
      <c r="E591" s="731" t="s">
        <v>162</v>
      </c>
      <c r="F591" s="619">
        <v>2014</v>
      </c>
      <c r="G591" s="619">
        <v>2018</v>
      </c>
      <c r="H591" s="244" t="s">
        <v>620</v>
      </c>
      <c r="I591" s="630" t="s">
        <v>670</v>
      </c>
      <c r="J591" s="631"/>
      <c r="K591" s="631"/>
      <c r="L591" s="631"/>
      <c r="M591" s="632"/>
    </row>
    <row r="592" spans="2:13" x14ac:dyDescent="0.25">
      <c r="B592" s="625"/>
      <c r="C592" s="732"/>
      <c r="D592" s="733"/>
      <c r="E592" s="734"/>
      <c r="F592" s="619"/>
      <c r="G592" s="619"/>
      <c r="H592" s="246" t="s">
        <v>621</v>
      </c>
      <c r="I592" s="247">
        <f>J592+K592+L592+M592</f>
        <v>0</v>
      </c>
      <c r="J592" s="247"/>
      <c r="K592" s="247"/>
      <c r="L592" s="247"/>
      <c r="M592" s="247"/>
    </row>
    <row r="593" spans="2:13" x14ac:dyDescent="0.25">
      <c r="B593" s="625"/>
      <c r="C593" s="732"/>
      <c r="D593" s="733"/>
      <c r="E593" s="734"/>
      <c r="F593" s="619"/>
      <c r="G593" s="619"/>
      <c r="H593" s="246" t="s">
        <v>622</v>
      </c>
      <c r="I593" s="247">
        <f>J593+K593+L593+M593</f>
        <v>0</v>
      </c>
      <c r="J593" s="247"/>
      <c r="K593" s="247"/>
      <c r="L593" s="247"/>
      <c r="M593" s="247"/>
    </row>
    <row r="594" spans="2:13" x14ac:dyDescent="0.25">
      <c r="B594" s="626"/>
      <c r="C594" s="735"/>
      <c r="D594" s="736"/>
      <c r="E594" s="737"/>
      <c r="F594" s="619"/>
      <c r="G594" s="619"/>
      <c r="H594" s="246" t="s">
        <v>623</v>
      </c>
      <c r="I594" s="247">
        <f>J594+K594+L594+M594</f>
        <v>0</v>
      </c>
      <c r="J594" s="247"/>
      <c r="K594" s="247"/>
      <c r="L594" s="247"/>
      <c r="M594" s="247"/>
    </row>
    <row r="595" spans="2:13" ht="99" customHeight="1" x14ac:dyDescent="0.25">
      <c r="B595" s="624">
        <v>11.6</v>
      </c>
      <c r="C595" s="729" t="s">
        <v>903</v>
      </c>
      <c r="D595" s="730" t="s">
        <v>162</v>
      </c>
      <c r="E595" s="731" t="s">
        <v>162</v>
      </c>
      <c r="F595" s="619">
        <v>2014</v>
      </c>
      <c r="G595" s="619">
        <v>2018</v>
      </c>
      <c r="H595" s="244" t="s">
        <v>620</v>
      </c>
      <c r="I595" s="630" t="s">
        <v>670</v>
      </c>
      <c r="J595" s="631"/>
      <c r="K595" s="631"/>
      <c r="L595" s="631"/>
      <c r="M595" s="632"/>
    </row>
    <row r="596" spans="2:13" x14ac:dyDescent="0.25">
      <c r="B596" s="625"/>
      <c r="C596" s="732"/>
      <c r="D596" s="733"/>
      <c r="E596" s="734"/>
      <c r="F596" s="619"/>
      <c r="G596" s="619"/>
      <c r="H596" s="246" t="s">
        <v>621</v>
      </c>
      <c r="I596" s="247">
        <f>J596+K596+L596+M596</f>
        <v>0</v>
      </c>
      <c r="J596" s="247"/>
      <c r="K596" s="247"/>
      <c r="L596" s="247"/>
      <c r="M596" s="247"/>
    </row>
    <row r="597" spans="2:13" x14ac:dyDescent="0.25">
      <c r="B597" s="625"/>
      <c r="C597" s="732"/>
      <c r="D597" s="733"/>
      <c r="E597" s="734"/>
      <c r="F597" s="619"/>
      <c r="G597" s="619"/>
      <c r="H597" s="246" t="s">
        <v>622</v>
      </c>
      <c r="I597" s="247">
        <f>J597+K597+L597+M597</f>
        <v>0</v>
      </c>
      <c r="J597" s="247"/>
      <c r="K597" s="247"/>
      <c r="L597" s="247"/>
      <c r="M597" s="247"/>
    </row>
    <row r="598" spans="2:13" x14ac:dyDescent="0.25">
      <c r="B598" s="626"/>
      <c r="C598" s="735"/>
      <c r="D598" s="736"/>
      <c r="E598" s="737"/>
      <c r="F598" s="619"/>
      <c r="G598" s="619"/>
      <c r="H598" s="246" t="s">
        <v>623</v>
      </c>
      <c r="I598" s="247">
        <f>J598+K598+L598+M598</f>
        <v>0</v>
      </c>
      <c r="J598" s="247"/>
      <c r="K598" s="247"/>
      <c r="L598" s="247"/>
      <c r="M598" s="247"/>
    </row>
    <row r="599" spans="2:13" ht="135" customHeight="1" x14ac:dyDescent="0.25">
      <c r="B599" s="624">
        <v>11.7</v>
      </c>
      <c r="C599" s="729" t="s">
        <v>904</v>
      </c>
      <c r="D599" s="730" t="s">
        <v>162</v>
      </c>
      <c r="E599" s="731" t="s">
        <v>162</v>
      </c>
      <c r="F599" s="619">
        <v>2014</v>
      </c>
      <c r="G599" s="619">
        <v>2018</v>
      </c>
      <c r="H599" s="244" t="s">
        <v>620</v>
      </c>
      <c r="I599" s="630" t="s">
        <v>670</v>
      </c>
      <c r="J599" s="631"/>
      <c r="K599" s="631"/>
      <c r="L599" s="631"/>
      <c r="M599" s="632"/>
    </row>
    <row r="600" spans="2:13" x14ac:dyDescent="0.25">
      <c r="B600" s="625"/>
      <c r="C600" s="732"/>
      <c r="D600" s="733"/>
      <c r="E600" s="734"/>
      <c r="F600" s="619"/>
      <c r="G600" s="619"/>
      <c r="H600" s="246" t="s">
        <v>621</v>
      </c>
      <c r="I600" s="247">
        <f>J600+K600+L600+M600</f>
        <v>0</v>
      </c>
      <c r="J600" s="247"/>
      <c r="K600" s="247"/>
      <c r="L600" s="247"/>
      <c r="M600" s="247"/>
    </row>
    <row r="601" spans="2:13" x14ac:dyDescent="0.25">
      <c r="B601" s="625"/>
      <c r="C601" s="732"/>
      <c r="D601" s="733"/>
      <c r="E601" s="734"/>
      <c r="F601" s="619"/>
      <c r="G601" s="619"/>
      <c r="H601" s="246" t="s">
        <v>622</v>
      </c>
      <c r="I601" s="247">
        <f>J601+K601+L601+M601</f>
        <v>0</v>
      </c>
      <c r="J601" s="247"/>
      <c r="K601" s="247"/>
      <c r="L601" s="247"/>
      <c r="M601" s="247"/>
    </row>
    <row r="602" spans="2:13" x14ac:dyDescent="0.25">
      <c r="B602" s="626"/>
      <c r="C602" s="735"/>
      <c r="D602" s="736"/>
      <c r="E602" s="737"/>
      <c r="F602" s="619"/>
      <c r="G602" s="619"/>
      <c r="H602" s="246" t="s">
        <v>623</v>
      </c>
      <c r="I602" s="247">
        <f>J602+K602+L602+M602</f>
        <v>0</v>
      </c>
      <c r="J602" s="247"/>
      <c r="K602" s="247"/>
      <c r="L602" s="247"/>
      <c r="M602" s="247"/>
    </row>
    <row r="603" spans="2:13" ht="57" customHeight="1" x14ac:dyDescent="0.25">
      <c r="B603" s="623">
        <v>12</v>
      </c>
      <c r="C603" s="721" t="s">
        <v>473</v>
      </c>
      <c r="D603" s="614" t="s">
        <v>788</v>
      </c>
      <c r="E603" s="738" t="s">
        <v>789</v>
      </c>
      <c r="F603" s="623">
        <v>2014</v>
      </c>
      <c r="G603" s="623">
        <v>2018</v>
      </c>
      <c r="H603" s="249" t="s">
        <v>620</v>
      </c>
      <c r="I603" s="251">
        <f>I604+I605+I606</f>
        <v>13528.5</v>
      </c>
      <c r="J603" s="251">
        <f>J604+J605+J606</f>
        <v>0</v>
      </c>
      <c r="K603" s="251">
        <f>K604+K605+K606</f>
        <v>10900.3</v>
      </c>
      <c r="L603" s="251">
        <f>L604+L605+L606</f>
        <v>2628.2</v>
      </c>
      <c r="M603" s="251">
        <f>M604+M605+M606</f>
        <v>0</v>
      </c>
    </row>
    <row r="604" spans="2:13" x14ac:dyDescent="0.25">
      <c r="B604" s="623"/>
      <c r="C604" s="721"/>
      <c r="D604" s="614"/>
      <c r="E604" s="738"/>
      <c r="F604" s="623"/>
      <c r="G604" s="623"/>
      <c r="H604" s="249" t="s">
        <v>621</v>
      </c>
      <c r="I604" s="251">
        <f>SUM(I608+I612+I616+I620+I624+I628+I632+I636)</f>
        <v>0</v>
      </c>
      <c r="J604" s="251">
        <f>SUM(J608+J612+J616+J620+J624+J628+J632+J636)</f>
        <v>0</v>
      </c>
      <c r="K604" s="251">
        <f>SUM(K608+K612+K616+K620+K624+K628+K632+K636)</f>
        <v>0</v>
      </c>
      <c r="L604" s="251">
        <f>SUM(L608+L612+L616+L620+L624+L628+L632+L636)</f>
        <v>0</v>
      </c>
      <c r="M604" s="251">
        <f>SUM(M608+M612+M616+M620+M624+M628+M632+M636)</f>
        <v>0</v>
      </c>
    </row>
    <row r="605" spans="2:13" x14ac:dyDescent="0.25">
      <c r="B605" s="623"/>
      <c r="C605" s="721"/>
      <c r="D605" s="614"/>
      <c r="E605" s="738"/>
      <c r="F605" s="623"/>
      <c r="G605" s="623"/>
      <c r="H605" s="249" t="s">
        <v>622</v>
      </c>
      <c r="I605" s="251">
        <f t="shared" ref="I605:M606" si="8">SUM(I609+I613+I617+I621+I625+I629+I633+I637)</f>
        <v>13528.5</v>
      </c>
      <c r="J605" s="251">
        <f t="shared" si="8"/>
        <v>0</v>
      </c>
      <c r="K605" s="251">
        <f t="shared" si="8"/>
        <v>10900.3</v>
      </c>
      <c r="L605" s="251">
        <f t="shared" si="8"/>
        <v>2628.2</v>
      </c>
      <c r="M605" s="251">
        <f t="shared" si="8"/>
        <v>0</v>
      </c>
    </row>
    <row r="606" spans="2:13" x14ac:dyDescent="0.25">
      <c r="B606" s="623"/>
      <c r="C606" s="721"/>
      <c r="D606" s="614"/>
      <c r="E606" s="738"/>
      <c r="F606" s="623"/>
      <c r="G606" s="623"/>
      <c r="H606" s="249" t="s">
        <v>623</v>
      </c>
      <c r="I606" s="251">
        <f t="shared" si="8"/>
        <v>0</v>
      </c>
      <c r="J606" s="251">
        <f t="shared" si="8"/>
        <v>0</v>
      </c>
      <c r="K606" s="251">
        <f t="shared" si="8"/>
        <v>0</v>
      </c>
      <c r="L606" s="251">
        <f t="shared" si="8"/>
        <v>0</v>
      </c>
      <c r="M606" s="251">
        <f t="shared" si="8"/>
        <v>0</v>
      </c>
    </row>
    <row r="607" spans="2:13" ht="228.75" customHeight="1" x14ac:dyDescent="0.25">
      <c r="B607" s="619">
        <v>12.1</v>
      </c>
      <c r="C607" s="622" t="s">
        <v>790</v>
      </c>
      <c r="D607" s="567" t="s">
        <v>162</v>
      </c>
      <c r="E607" s="621" t="s">
        <v>162</v>
      </c>
      <c r="F607" s="619">
        <v>2015</v>
      </c>
      <c r="G607" s="619">
        <v>2015</v>
      </c>
      <c r="H607" s="244" t="s">
        <v>620</v>
      </c>
      <c r="I607" s="245">
        <f>I608+I609+I610</f>
        <v>7610.5</v>
      </c>
      <c r="J607" s="245">
        <f>J608+J609+J610</f>
        <v>0</v>
      </c>
      <c r="K607" s="245">
        <f>K608+K609+K610</f>
        <v>5327.3</v>
      </c>
      <c r="L607" s="245">
        <f>L608+L609+L610</f>
        <v>2283.1999999999998</v>
      </c>
      <c r="M607" s="245">
        <f>M608+M609+M610</f>
        <v>0</v>
      </c>
    </row>
    <row r="608" spans="2:13" x14ac:dyDescent="0.25">
      <c r="B608" s="619"/>
      <c r="C608" s="622"/>
      <c r="D608" s="567"/>
      <c r="E608" s="621"/>
      <c r="F608" s="619"/>
      <c r="G608" s="619"/>
      <c r="H608" s="246" t="s">
        <v>621</v>
      </c>
      <c r="I608" s="247">
        <f>J608+K608+L608+M608</f>
        <v>0</v>
      </c>
      <c r="J608" s="247"/>
      <c r="K608" s="247"/>
      <c r="L608" s="247"/>
      <c r="M608" s="247"/>
    </row>
    <row r="609" spans="2:13" x14ac:dyDescent="0.25">
      <c r="B609" s="619"/>
      <c r="C609" s="622"/>
      <c r="D609" s="567"/>
      <c r="E609" s="621"/>
      <c r="F609" s="619"/>
      <c r="G609" s="619"/>
      <c r="H609" s="246" t="s">
        <v>622</v>
      </c>
      <c r="I609" s="247">
        <f>J609+K609+L609+M609</f>
        <v>7610.5</v>
      </c>
      <c r="J609" s="247"/>
      <c r="K609" s="247">
        <v>5327.3</v>
      </c>
      <c r="L609" s="247">
        <v>2283.1999999999998</v>
      </c>
      <c r="M609" s="247"/>
    </row>
    <row r="610" spans="2:13" x14ac:dyDescent="0.25">
      <c r="B610" s="619"/>
      <c r="C610" s="622"/>
      <c r="D610" s="567"/>
      <c r="E610" s="621"/>
      <c r="F610" s="619"/>
      <c r="G610" s="619"/>
      <c r="H610" s="246" t="s">
        <v>623</v>
      </c>
      <c r="I610" s="247">
        <f>J610+K610+L610+M610</f>
        <v>0</v>
      </c>
      <c r="J610" s="247"/>
      <c r="K610" s="247"/>
      <c r="L610" s="247"/>
      <c r="M610" s="247"/>
    </row>
    <row r="611" spans="2:13" ht="26.25" x14ac:dyDescent="0.25">
      <c r="B611" s="619">
        <v>12.2</v>
      </c>
      <c r="C611" s="622" t="s">
        <v>791</v>
      </c>
      <c r="D611" s="567" t="s">
        <v>162</v>
      </c>
      <c r="E611" s="621" t="s">
        <v>162</v>
      </c>
      <c r="F611" s="619">
        <v>2015</v>
      </c>
      <c r="G611" s="619">
        <v>2015</v>
      </c>
      <c r="H611" s="244" t="s">
        <v>620</v>
      </c>
      <c r="I611" s="245">
        <f>I612+I613+I614</f>
        <v>662</v>
      </c>
      <c r="J611" s="245">
        <f>J612+J613+J614</f>
        <v>0</v>
      </c>
      <c r="K611" s="245">
        <f>K612+K613+K614</f>
        <v>662</v>
      </c>
      <c r="L611" s="245">
        <f>L612+L613+L614</f>
        <v>0</v>
      </c>
      <c r="M611" s="245">
        <f>M612+M613+M614</f>
        <v>0</v>
      </c>
    </row>
    <row r="612" spans="2:13" x14ac:dyDescent="0.25">
      <c r="B612" s="619"/>
      <c r="C612" s="622"/>
      <c r="D612" s="567"/>
      <c r="E612" s="621"/>
      <c r="F612" s="619"/>
      <c r="G612" s="619"/>
      <c r="H612" s="246" t="s">
        <v>621</v>
      </c>
      <c r="I612" s="247">
        <f>J612+K612+L612+M612</f>
        <v>0</v>
      </c>
      <c r="J612" s="247"/>
      <c r="K612" s="247"/>
      <c r="L612" s="247"/>
      <c r="M612" s="247"/>
    </row>
    <row r="613" spans="2:13" x14ac:dyDescent="0.25">
      <c r="B613" s="619"/>
      <c r="C613" s="622"/>
      <c r="D613" s="567"/>
      <c r="E613" s="621"/>
      <c r="F613" s="619"/>
      <c r="G613" s="619"/>
      <c r="H613" s="246" t="s">
        <v>622</v>
      </c>
      <c r="I613" s="247">
        <f>J613+K613+L613+M613</f>
        <v>662</v>
      </c>
      <c r="J613" s="247"/>
      <c r="K613" s="247">
        <v>662</v>
      </c>
      <c r="L613" s="247"/>
      <c r="M613" s="247"/>
    </row>
    <row r="614" spans="2:13" x14ac:dyDescent="0.25">
      <c r="B614" s="619"/>
      <c r="C614" s="622"/>
      <c r="D614" s="567"/>
      <c r="E614" s="621"/>
      <c r="F614" s="619"/>
      <c r="G614" s="619"/>
      <c r="H614" s="246" t="s">
        <v>623</v>
      </c>
      <c r="I614" s="247">
        <f>J614+K614+L614+M614</f>
        <v>0</v>
      </c>
      <c r="J614" s="247"/>
      <c r="K614" s="247"/>
      <c r="L614" s="247"/>
      <c r="M614" s="247"/>
    </row>
    <row r="615" spans="2:13" ht="26.25" x14ac:dyDescent="0.25">
      <c r="B615" s="619">
        <v>12.3</v>
      </c>
      <c r="C615" s="622" t="s">
        <v>792</v>
      </c>
      <c r="D615" s="567" t="s">
        <v>162</v>
      </c>
      <c r="E615" s="621" t="s">
        <v>162</v>
      </c>
      <c r="F615" s="619">
        <v>2015</v>
      </c>
      <c r="G615" s="619">
        <v>2015</v>
      </c>
      <c r="H615" s="244" t="s">
        <v>620</v>
      </c>
      <c r="I615" s="245">
        <f>I616+I617+I618</f>
        <v>245</v>
      </c>
      <c r="J615" s="245">
        <f>J616+J617+J618</f>
        <v>0</v>
      </c>
      <c r="K615" s="245">
        <f>K616+K617+K618</f>
        <v>245</v>
      </c>
      <c r="L615" s="245">
        <f>L616+L617+L618</f>
        <v>0</v>
      </c>
      <c r="M615" s="245">
        <f>M616+M617+M618</f>
        <v>0</v>
      </c>
    </row>
    <row r="616" spans="2:13" x14ac:dyDescent="0.25">
      <c r="B616" s="619"/>
      <c r="C616" s="622"/>
      <c r="D616" s="567"/>
      <c r="E616" s="621"/>
      <c r="F616" s="619"/>
      <c r="G616" s="619"/>
      <c r="H616" s="246" t="s">
        <v>621</v>
      </c>
      <c r="I616" s="247">
        <f>J616+K616+L616+M616</f>
        <v>0</v>
      </c>
      <c r="J616" s="247"/>
      <c r="K616" s="247"/>
      <c r="L616" s="247"/>
      <c r="M616" s="247"/>
    </row>
    <row r="617" spans="2:13" x14ac:dyDescent="0.25">
      <c r="B617" s="619"/>
      <c r="C617" s="622"/>
      <c r="D617" s="567"/>
      <c r="E617" s="621"/>
      <c r="F617" s="619"/>
      <c r="G617" s="619"/>
      <c r="H617" s="246" t="s">
        <v>622</v>
      </c>
      <c r="I617" s="247">
        <f>J617+K617+L617+M617</f>
        <v>245</v>
      </c>
      <c r="J617" s="247"/>
      <c r="K617" s="247">
        <v>245</v>
      </c>
      <c r="L617" s="247"/>
      <c r="M617" s="247"/>
    </row>
    <row r="618" spans="2:13" x14ac:dyDescent="0.25">
      <c r="B618" s="619"/>
      <c r="C618" s="622"/>
      <c r="D618" s="567"/>
      <c r="E618" s="621"/>
      <c r="F618" s="619"/>
      <c r="G618" s="619"/>
      <c r="H618" s="246" t="s">
        <v>623</v>
      </c>
      <c r="I618" s="247">
        <f>J618+K618+L618+M618</f>
        <v>0</v>
      </c>
      <c r="J618" s="247"/>
      <c r="K618" s="247"/>
      <c r="L618" s="247"/>
      <c r="M618" s="247"/>
    </row>
    <row r="619" spans="2:13" ht="26.25" x14ac:dyDescent="0.25">
      <c r="B619" s="619">
        <v>12.4</v>
      </c>
      <c r="C619" s="622" t="s">
        <v>793</v>
      </c>
      <c r="D619" s="567" t="s">
        <v>162</v>
      </c>
      <c r="E619" s="621" t="s">
        <v>162</v>
      </c>
      <c r="F619" s="619">
        <v>2015</v>
      </c>
      <c r="G619" s="619">
        <v>2015</v>
      </c>
      <c r="H619" s="244" t="s">
        <v>620</v>
      </c>
      <c r="I619" s="245">
        <f>I620+I621+I622</f>
        <v>987</v>
      </c>
      <c r="J619" s="245">
        <f>J620+J621+J622</f>
        <v>0</v>
      </c>
      <c r="K619" s="245">
        <f>K620+K621+K622</f>
        <v>987</v>
      </c>
      <c r="L619" s="245">
        <f>L620+L621+L622</f>
        <v>0</v>
      </c>
      <c r="M619" s="245">
        <f>M620+M621+M622</f>
        <v>0</v>
      </c>
    </row>
    <row r="620" spans="2:13" x14ac:dyDescent="0.25">
      <c r="B620" s="619"/>
      <c r="C620" s="622"/>
      <c r="D620" s="567"/>
      <c r="E620" s="621"/>
      <c r="F620" s="619"/>
      <c r="G620" s="619"/>
      <c r="H620" s="246" t="s">
        <v>621</v>
      </c>
      <c r="I620" s="247">
        <f>J620+K620+L620+M620</f>
        <v>0</v>
      </c>
      <c r="J620" s="247"/>
      <c r="K620" s="247"/>
      <c r="L620" s="247"/>
      <c r="M620" s="247"/>
    </row>
    <row r="621" spans="2:13" x14ac:dyDescent="0.25">
      <c r="B621" s="619"/>
      <c r="C621" s="622"/>
      <c r="D621" s="567"/>
      <c r="E621" s="621"/>
      <c r="F621" s="619"/>
      <c r="G621" s="619"/>
      <c r="H621" s="246" t="s">
        <v>622</v>
      </c>
      <c r="I621" s="247">
        <f>J621+K621+L621+M621</f>
        <v>987</v>
      </c>
      <c r="J621" s="247"/>
      <c r="K621" s="247">
        <v>987</v>
      </c>
      <c r="L621" s="247"/>
      <c r="M621" s="247"/>
    </row>
    <row r="622" spans="2:13" x14ac:dyDescent="0.25">
      <c r="B622" s="619"/>
      <c r="C622" s="622"/>
      <c r="D622" s="567"/>
      <c r="E622" s="621"/>
      <c r="F622" s="619"/>
      <c r="G622" s="619"/>
      <c r="H622" s="246" t="s">
        <v>623</v>
      </c>
      <c r="I622" s="247">
        <f>J622+K622+L622+M622</f>
        <v>0</v>
      </c>
      <c r="J622" s="247"/>
      <c r="K622" s="247"/>
      <c r="L622" s="247"/>
      <c r="M622" s="247"/>
    </row>
    <row r="623" spans="2:13" ht="26.25" x14ac:dyDescent="0.25">
      <c r="B623" s="619">
        <v>12.5</v>
      </c>
      <c r="C623" s="622" t="s">
        <v>794</v>
      </c>
      <c r="D623" s="567" t="s">
        <v>162</v>
      </c>
      <c r="E623" s="621" t="s">
        <v>162</v>
      </c>
      <c r="F623" s="619">
        <v>2015</v>
      </c>
      <c r="G623" s="619">
        <v>2015</v>
      </c>
      <c r="H623" s="244" t="s">
        <v>620</v>
      </c>
      <c r="I623" s="245">
        <f>I624+I625+I626</f>
        <v>351</v>
      </c>
      <c r="J623" s="245">
        <f>J624+J625+J626</f>
        <v>0</v>
      </c>
      <c r="K623" s="245">
        <f>K624+K625+K626</f>
        <v>351</v>
      </c>
      <c r="L623" s="245">
        <f>L624+L625+L626</f>
        <v>0</v>
      </c>
      <c r="M623" s="245">
        <f>M624+M625+M626</f>
        <v>0</v>
      </c>
    </row>
    <row r="624" spans="2:13" x14ac:dyDescent="0.25">
      <c r="B624" s="619"/>
      <c r="C624" s="622"/>
      <c r="D624" s="567"/>
      <c r="E624" s="621"/>
      <c r="F624" s="619"/>
      <c r="G624" s="619"/>
      <c r="H624" s="246" t="s">
        <v>621</v>
      </c>
      <c r="I624" s="247">
        <f>J624+K624+L624+M624</f>
        <v>0</v>
      </c>
      <c r="J624" s="247"/>
      <c r="K624" s="247"/>
      <c r="L624" s="247"/>
      <c r="M624" s="247"/>
    </row>
    <row r="625" spans="2:13" x14ac:dyDescent="0.25">
      <c r="B625" s="619"/>
      <c r="C625" s="622"/>
      <c r="D625" s="567"/>
      <c r="E625" s="621"/>
      <c r="F625" s="619"/>
      <c r="G625" s="619"/>
      <c r="H625" s="246" t="s">
        <v>622</v>
      </c>
      <c r="I625" s="247">
        <f>J625+K625+L625+M625</f>
        <v>351</v>
      </c>
      <c r="J625" s="247"/>
      <c r="K625" s="247">
        <v>351</v>
      </c>
      <c r="L625" s="247"/>
      <c r="M625" s="247"/>
    </row>
    <row r="626" spans="2:13" x14ac:dyDescent="0.25">
      <c r="B626" s="619"/>
      <c r="C626" s="622"/>
      <c r="D626" s="567"/>
      <c r="E626" s="621"/>
      <c r="F626" s="619"/>
      <c r="G626" s="619"/>
      <c r="H626" s="246" t="s">
        <v>623</v>
      </c>
      <c r="I626" s="247">
        <f>J626+K626+L626+M626</f>
        <v>0</v>
      </c>
      <c r="J626" s="247"/>
      <c r="K626" s="247"/>
      <c r="L626" s="247"/>
      <c r="M626" s="247"/>
    </row>
    <row r="627" spans="2:13" ht="26.25" x14ac:dyDescent="0.25">
      <c r="B627" s="619">
        <v>12.6</v>
      </c>
      <c r="C627" s="622" t="s">
        <v>795</v>
      </c>
      <c r="D627" s="567" t="s">
        <v>162</v>
      </c>
      <c r="E627" s="621" t="s">
        <v>162</v>
      </c>
      <c r="F627" s="619">
        <v>2015</v>
      </c>
      <c r="G627" s="619">
        <v>2015</v>
      </c>
      <c r="H627" s="244" t="s">
        <v>620</v>
      </c>
      <c r="I627" s="245">
        <f>I628+I629+I630</f>
        <v>226</v>
      </c>
      <c r="J627" s="245">
        <f>J628+J629+J630</f>
        <v>0</v>
      </c>
      <c r="K627" s="245">
        <f>K628+K629+K630</f>
        <v>226</v>
      </c>
      <c r="L627" s="245">
        <f>L628+L629+L630</f>
        <v>0</v>
      </c>
      <c r="M627" s="245">
        <f>M628+M629+M630</f>
        <v>0</v>
      </c>
    </row>
    <row r="628" spans="2:13" x14ac:dyDescent="0.25">
      <c r="B628" s="619"/>
      <c r="C628" s="622"/>
      <c r="D628" s="567"/>
      <c r="E628" s="621"/>
      <c r="F628" s="619"/>
      <c r="G628" s="619"/>
      <c r="H628" s="246" t="s">
        <v>621</v>
      </c>
      <c r="I628" s="247">
        <f>J628+K628+L628+M628</f>
        <v>0</v>
      </c>
      <c r="J628" s="247"/>
      <c r="K628" s="247"/>
      <c r="L628" s="247"/>
      <c r="M628" s="247"/>
    </row>
    <row r="629" spans="2:13" x14ac:dyDescent="0.25">
      <c r="B629" s="619"/>
      <c r="C629" s="622"/>
      <c r="D629" s="567"/>
      <c r="E629" s="621"/>
      <c r="F629" s="619"/>
      <c r="G629" s="619"/>
      <c r="H629" s="246" t="s">
        <v>622</v>
      </c>
      <c r="I629" s="247">
        <f>J629+K629+L629+M629</f>
        <v>226</v>
      </c>
      <c r="J629" s="247"/>
      <c r="K629" s="247">
        <v>226</v>
      </c>
      <c r="L629" s="247"/>
      <c r="M629" s="247"/>
    </row>
    <row r="630" spans="2:13" x14ac:dyDescent="0.25">
      <c r="B630" s="619"/>
      <c r="C630" s="622"/>
      <c r="D630" s="567"/>
      <c r="E630" s="621"/>
      <c r="F630" s="619"/>
      <c r="G630" s="619"/>
      <c r="H630" s="246" t="s">
        <v>623</v>
      </c>
      <c r="I630" s="247">
        <f>J630+K630+L630+M630</f>
        <v>0</v>
      </c>
      <c r="J630" s="247"/>
      <c r="K630" s="247"/>
      <c r="L630" s="247"/>
      <c r="M630" s="247"/>
    </row>
    <row r="631" spans="2:13" ht="37.5" customHeight="1" x14ac:dyDescent="0.25">
      <c r="B631" s="619">
        <v>12.7</v>
      </c>
      <c r="C631" s="622" t="s">
        <v>796</v>
      </c>
      <c r="D631" s="567" t="s">
        <v>162</v>
      </c>
      <c r="E631" s="621" t="s">
        <v>162</v>
      </c>
      <c r="F631" s="619">
        <v>2015</v>
      </c>
      <c r="G631" s="619">
        <v>2015</v>
      </c>
      <c r="H631" s="244" t="s">
        <v>620</v>
      </c>
      <c r="I631" s="245">
        <f>I632+I633+I634</f>
        <v>3447</v>
      </c>
      <c r="J631" s="245">
        <f>J632+J633+J634</f>
        <v>0</v>
      </c>
      <c r="K631" s="245">
        <f>K632+K633+K634</f>
        <v>3102</v>
      </c>
      <c r="L631" s="245">
        <f>L632+L633+L634</f>
        <v>345</v>
      </c>
      <c r="M631" s="245">
        <f>M632+M633+M634</f>
        <v>0</v>
      </c>
    </row>
    <row r="632" spans="2:13" x14ac:dyDescent="0.25">
      <c r="B632" s="619"/>
      <c r="C632" s="622"/>
      <c r="D632" s="567"/>
      <c r="E632" s="621"/>
      <c r="F632" s="619"/>
      <c r="G632" s="619"/>
      <c r="H632" s="246" t="s">
        <v>621</v>
      </c>
      <c r="I632" s="247">
        <f>J632+K632+L632+M632</f>
        <v>0</v>
      </c>
      <c r="J632" s="247"/>
      <c r="K632" s="247"/>
      <c r="L632" s="247"/>
      <c r="M632" s="247"/>
    </row>
    <row r="633" spans="2:13" x14ac:dyDescent="0.25">
      <c r="B633" s="619"/>
      <c r="C633" s="622"/>
      <c r="D633" s="567"/>
      <c r="E633" s="621"/>
      <c r="F633" s="619"/>
      <c r="G633" s="619"/>
      <c r="H633" s="246" t="s">
        <v>622</v>
      </c>
      <c r="I633" s="247">
        <f>J633+K633+L633+M633</f>
        <v>3447</v>
      </c>
      <c r="J633" s="247"/>
      <c r="K633" s="247">
        <v>3102</v>
      </c>
      <c r="L633" s="247">
        <v>345</v>
      </c>
      <c r="M633" s="247"/>
    </row>
    <row r="634" spans="2:13" x14ac:dyDescent="0.25">
      <c r="B634" s="619"/>
      <c r="C634" s="622"/>
      <c r="D634" s="567"/>
      <c r="E634" s="621"/>
      <c r="F634" s="619"/>
      <c r="G634" s="619"/>
      <c r="H634" s="246" t="s">
        <v>623</v>
      </c>
      <c r="I634" s="247">
        <f>J634+K634+L634+M634</f>
        <v>0</v>
      </c>
      <c r="J634" s="247"/>
      <c r="K634" s="247"/>
      <c r="L634" s="247"/>
      <c r="M634" s="247"/>
    </row>
    <row r="635" spans="2:13" ht="26.25" x14ac:dyDescent="0.25">
      <c r="B635" s="619">
        <v>12.8</v>
      </c>
      <c r="C635" s="622" t="s">
        <v>797</v>
      </c>
      <c r="D635" s="567" t="s">
        <v>162</v>
      </c>
      <c r="E635" s="621" t="s">
        <v>162</v>
      </c>
      <c r="F635" s="619">
        <v>2015</v>
      </c>
      <c r="G635" s="619">
        <v>2018</v>
      </c>
      <c r="H635" s="244" t="s">
        <v>620</v>
      </c>
      <c r="I635" s="630" t="s">
        <v>485</v>
      </c>
      <c r="J635" s="631"/>
      <c r="K635" s="631"/>
      <c r="L635" s="631"/>
      <c r="M635" s="632"/>
    </row>
    <row r="636" spans="2:13" x14ac:dyDescent="0.25">
      <c r="B636" s="619"/>
      <c r="C636" s="622"/>
      <c r="D636" s="567"/>
      <c r="E636" s="621"/>
      <c r="F636" s="619"/>
      <c r="G636" s="619"/>
      <c r="H636" s="246" t="s">
        <v>621</v>
      </c>
      <c r="I636" s="247">
        <f>J636+K636+L636+M636</f>
        <v>0</v>
      </c>
      <c r="J636" s="247"/>
      <c r="K636" s="247"/>
      <c r="L636" s="247"/>
      <c r="M636" s="247"/>
    </row>
    <row r="637" spans="2:13" x14ac:dyDescent="0.25">
      <c r="B637" s="619"/>
      <c r="C637" s="622"/>
      <c r="D637" s="567"/>
      <c r="E637" s="621"/>
      <c r="F637" s="619"/>
      <c r="G637" s="619"/>
      <c r="H637" s="246" t="s">
        <v>622</v>
      </c>
      <c r="I637" s="247">
        <f>J637+K637+L637+M637</f>
        <v>0</v>
      </c>
      <c r="J637" s="247"/>
      <c r="K637" s="247"/>
      <c r="L637" s="247"/>
      <c r="M637" s="247"/>
    </row>
    <row r="638" spans="2:13" x14ac:dyDescent="0.25">
      <c r="B638" s="619"/>
      <c r="C638" s="622"/>
      <c r="D638" s="567"/>
      <c r="E638" s="621"/>
      <c r="F638" s="619"/>
      <c r="G638" s="619"/>
      <c r="H638" s="246" t="s">
        <v>623</v>
      </c>
      <c r="I638" s="247">
        <f>J638+K638+L638+M638</f>
        <v>0</v>
      </c>
      <c r="J638" s="247"/>
      <c r="K638" s="247"/>
      <c r="L638" s="247"/>
      <c r="M638" s="247"/>
    </row>
    <row r="639" spans="2:13" ht="233.25" customHeight="1" x14ac:dyDescent="0.25">
      <c r="B639" s="623">
        <v>13</v>
      </c>
      <c r="C639" s="721" t="s">
        <v>488</v>
      </c>
      <c r="D639" s="722" t="s">
        <v>798</v>
      </c>
      <c r="E639" s="587" t="s">
        <v>799</v>
      </c>
      <c r="F639" s="623">
        <v>2014</v>
      </c>
      <c r="G639" s="623">
        <v>2018</v>
      </c>
      <c r="H639" s="249" t="s">
        <v>620</v>
      </c>
      <c r="I639" s="251">
        <f>I640+I641+I642</f>
        <v>0</v>
      </c>
      <c r="J639" s="251">
        <f>J640+J641+J642</f>
        <v>0</v>
      </c>
      <c r="K639" s="251">
        <f>K640+K641+K642</f>
        <v>0</v>
      </c>
      <c r="L639" s="251">
        <f>L640+L641+L642</f>
        <v>0</v>
      </c>
      <c r="M639" s="251">
        <f>M640+M641+M642</f>
        <v>0</v>
      </c>
    </row>
    <row r="640" spans="2:13" x14ac:dyDescent="0.25">
      <c r="B640" s="623"/>
      <c r="C640" s="721"/>
      <c r="D640" s="723"/>
      <c r="E640" s="588"/>
      <c r="F640" s="623"/>
      <c r="G640" s="623"/>
      <c r="H640" s="249" t="s">
        <v>621</v>
      </c>
      <c r="I640" s="251">
        <f>J640+K640+L640+M640</f>
        <v>0</v>
      </c>
      <c r="J640" s="251"/>
      <c r="K640" s="251"/>
      <c r="L640" s="251"/>
      <c r="M640" s="251"/>
    </row>
    <row r="641" spans="2:13" x14ac:dyDescent="0.25">
      <c r="B641" s="623"/>
      <c r="C641" s="721"/>
      <c r="D641" s="723"/>
      <c r="E641" s="588"/>
      <c r="F641" s="623"/>
      <c r="G641" s="623"/>
      <c r="H641" s="249" t="s">
        <v>622</v>
      </c>
      <c r="I641" s="251">
        <f>J641+K641+L641+M641</f>
        <v>0</v>
      </c>
      <c r="J641" s="251"/>
      <c r="K641" s="251"/>
      <c r="L641" s="251"/>
      <c r="M641" s="251"/>
    </row>
    <row r="642" spans="2:13" x14ac:dyDescent="0.25">
      <c r="B642" s="623"/>
      <c r="C642" s="721"/>
      <c r="D642" s="724"/>
      <c r="E642" s="589"/>
      <c r="F642" s="623"/>
      <c r="G642" s="623"/>
      <c r="H642" s="249" t="s">
        <v>623</v>
      </c>
      <c r="I642" s="251">
        <f>J642+K642+L642+M642</f>
        <v>0</v>
      </c>
      <c r="J642" s="251"/>
      <c r="K642" s="251"/>
      <c r="L642" s="251"/>
      <c r="M642" s="251"/>
    </row>
    <row r="643" spans="2:13" ht="41.25" customHeight="1" x14ac:dyDescent="0.25">
      <c r="B643" s="619">
        <v>13.1</v>
      </c>
      <c r="C643" s="622" t="s">
        <v>800</v>
      </c>
      <c r="D643" s="567" t="s">
        <v>162</v>
      </c>
      <c r="E643" s="621" t="s">
        <v>162</v>
      </c>
      <c r="F643" s="619">
        <v>2014</v>
      </c>
      <c r="G643" s="619">
        <v>2018</v>
      </c>
      <c r="H643" s="244" t="s">
        <v>620</v>
      </c>
      <c r="I643" s="630" t="s">
        <v>485</v>
      </c>
      <c r="J643" s="631"/>
      <c r="K643" s="631"/>
      <c r="L643" s="631"/>
      <c r="M643" s="632"/>
    </row>
    <row r="644" spans="2:13" x14ac:dyDescent="0.25">
      <c r="B644" s="619"/>
      <c r="C644" s="622"/>
      <c r="D644" s="567"/>
      <c r="E644" s="621"/>
      <c r="F644" s="619"/>
      <c r="G644" s="619"/>
      <c r="H644" s="246" t="s">
        <v>621</v>
      </c>
      <c r="I644" s="247">
        <f>J644+K644+L644+M644</f>
        <v>0</v>
      </c>
      <c r="J644" s="247"/>
      <c r="K644" s="247"/>
      <c r="L644" s="247"/>
      <c r="M644" s="247"/>
    </row>
    <row r="645" spans="2:13" x14ac:dyDescent="0.25">
      <c r="B645" s="619"/>
      <c r="C645" s="622"/>
      <c r="D645" s="567"/>
      <c r="E645" s="621"/>
      <c r="F645" s="619"/>
      <c r="G645" s="619"/>
      <c r="H645" s="246" t="s">
        <v>622</v>
      </c>
      <c r="I645" s="247">
        <f>J645+K645+L645+M645</f>
        <v>0</v>
      </c>
      <c r="J645" s="247"/>
      <c r="K645" s="247"/>
      <c r="L645" s="247"/>
      <c r="M645" s="247"/>
    </row>
    <row r="646" spans="2:13" x14ac:dyDescent="0.25">
      <c r="B646" s="619"/>
      <c r="C646" s="622"/>
      <c r="D646" s="567"/>
      <c r="E646" s="621"/>
      <c r="F646" s="619"/>
      <c r="G646" s="619"/>
      <c r="H646" s="246" t="s">
        <v>623</v>
      </c>
      <c r="I646" s="247">
        <f>J646+K646+L646+M646</f>
        <v>0</v>
      </c>
      <c r="J646" s="247"/>
      <c r="K646" s="247"/>
      <c r="L646" s="247"/>
      <c r="M646" s="247"/>
    </row>
    <row r="647" spans="2:13" ht="118.5" customHeight="1" x14ac:dyDescent="0.25">
      <c r="B647" s="619">
        <v>13.2</v>
      </c>
      <c r="C647" s="622" t="s">
        <v>801</v>
      </c>
      <c r="D647" s="567" t="s">
        <v>162</v>
      </c>
      <c r="E647" s="621" t="s">
        <v>162</v>
      </c>
      <c r="F647" s="619">
        <v>2014</v>
      </c>
      <c r="G647" s="619">
        <v>2018</v>
      </c>
      <c r="H647" s="244" t="s">
        <v>620</v>
      </c>
      <c r="I647" s="630" t="s">
        <v>485</v>
      </c>
      <c r="J647" s="631"/>
      <c r="K647" s="631"/>
      <c r="L647" s="631"/>
      <c r="M647" s="632"/>
    </row>
    <row r="648" spans="2:13" x14ac:dyDescent="0.25">
      <c r="B648" s="619"/>
      <c r="C648" s="622"/>
      <c r="D648" s="567"/>
      <c r="E648" s="621"/>
      <c r="F648" s="619"/>
      <c r="G648" s="619"/>
      <c r="H648" s="246" t="s">
        <v>621</v>
      </c>
      <c r="I648" s="247">
        <f>J648+K648+L648+M648</f>
        <v>0</v>
      </c>
      <c r="J648" s="247"/>
      <c r="K648" s="247"/>
      <c r="L648" s="247"/>
      <c r="M648" s="247"/>
    </row>
    <row r="649" spans="2:13" x14ac:dyDescent="0.25">
      <c r="B649" s="619"/>
      <c r="C649" s="622"/>
      <c r="D649" s="567"/>
      <c r="E649" s="621"/>
      <c r="F649" s="619"/>
      <c r="G649" s="619"/>
      <c r="H649" s="246" t="s">
        <v>622</v>
      </c>
      <c r="I649" s="247">
        <f>J649+K649+L649+M649</f>
        <v>0</v>
      </c>
      <c r="J649" s="247"/>
      <c r="K649" s="247"/>
      <c r="L649" s="247"/>
      <c r="M649" s="247"/>
    </row>
    <row r="650" spans="2:13" x14ac:dyDescent="0.25">
      <c r="B650" s="619"/>
      <c r="C650" s="622"/>
      <c r="D650" s="567"/>
      <c r="E650" s="621"/>
      <c r="F650" s="619"/>
      <c r="G650" s="619"/>
      <c r="H650" s="246" t="s">
        <v>623</v>
      </c>
      <c r="I650" s="247">
        <f>J650+K650+L650+M650</f>
        <v>0</v>
      </c>
      <c r="J650" s="247"/>
      <c r="K650" s="247"/>
      <c r="L650" s="247"/>
      <c r="M650" s="247"/>
    </row>
    <row r="651" spans="2:13" ht="36" customHeight="1" x14ac:dyDescent="0.25">
      <c r="B651" s="624">
        <v>13.3</v>
      </c>
      <c r="C651" s="627" t="s">
        <v>913</v>
      </c>
      <c r="D651" s="730"/>
      <c r="E651" s="731"/>
      <c r="F651" s="619">
        <v>2014</v>
      </c>
      <c r="G651" s="619">
        <v>2018</v>
      </c>
      <c r="H651" s="244" t="s">
        <v>620</v>
      </c>
      <c r="I651" s="630" t="s">
        <v>485</v>
      </c>
      <c r="J651" s="631"/>
      <c r="K651" s="631"/>
      <c r="L651" s="631"/>
      <c r="M651" s="632"/>
    </row>
    <row r="652" spans="2:13" ht="15.75" customHeight="1" x14ac:dyDescent="0.25">
      <c r="B652" s="625"/>
      <c r="C652" s="628"/>
      <c r="D652" s="733"/>
      <c r="E652" s="734"/>
      <c r="F652" s="619"/>
      <c r="G652" s="619"/>
      <c r="H652" s="246" t="s">
        <v>621</v>
      </c>
      <c r="I652" s="247">
        <f>J652+K652+L652+M652</f>
        <v>0</v>
      </c>
      <c r="J652" s="247"/>
      <c r="K652" s="247"/>
      <c r="L652" s="247"/>
      <c r="M652" s="247"/>
    </row>
    <row r="653" spans="2:13" ht="15.75" customHeight="1" x14ac:dyDescent="0.25">
      <c r="B653" s="625"/>
      <c r="C653" s="628"/>
      <c r="D653" s="733"/>
      <c r="E653" s="734"/>
      <c r="F653" s="619"/>
      <c r="G653" s="619"/>
      <c r="H653" s="246" t="s">
        <v>622</v>
      </c>
      <c r="I653" s="247">
        <f>J653+K653+L653+M653</f>
        <v>0</v>
      </c>
      <c r="J653" s="247"/>
      <c r="K653" s="247"/>
      <c r="L653" s="247"/>
      <c r="M653" s="247"/>
    </row>
    <row r="654" spans="2:13" ht="15.75" customHeight="1" x14ac:dyDescent="0.25">
      <c r="B654" s="626"/>
      <c r="C654" s="629"/>
      <c r="D654" s="736"/>
      <c r="E654" s="737"/>
      <c r="F654" s="619"/>
      <c r="G654" s="619"/>
      <c r="H654" s="246" t="s">
        <v>623</v>
      </c>
      <c r="I654" s="247">
        <f>J654+K654+L654+M654</f>
        <v>0</v>
      </c>
      <c r="J654" s="247"/>
      <c r="K654" s="247"/>
      <c r="L654" s="247"/>
      <c r="M654" s="247"/>
    </row>
    <row r="655" spans="2:13" ht="24.75" customHeight="1" x14ac:dyDescent="0.25">
      <c r="B655" s="624">
        <v>13.4</v>
      </c>
      <c r="C655" s="627" t="s">
        <v>914</v>
      </c>
      <c r="D655" s="730"/>
      <c r="E655" s="731"/>
      <c r="F655" s="619">
        <v>2014</v>
      </c>
      <c r="G655" s="619">
        <v>2018</v>
      </c>
      <c r="H655" s="244" t="s">
        <v>620</v>
      </c>
      <c r="I655" s="630" t="s">
        <v>485</v>
      </c>
      <c r="J655" s="631"/>
      <c r="K655" s="631"/>
      <c r="L655" s="631"/>
      <c r="M655" s="632"/>
    </row>
    <row r="656" spans="2:13" x14ac:dyDescent="0.25">
      <c r="B656" s="625"/>
      <c r="C656" s="628"/>
      <c r="D656" s="733"/>
      <c r="E656" s="734"/>
      <c r="F656" s="619"/>
      <c r="G656" s="619"/>
      <c r="H656" s="246" t="s">
        <v>621</v>
      </c>
      <c r="I656" s="247">
        <f>J656+K656+L656+M656</f>
        <v>0</v>
      </c>
      <c r="J656" s="247"/>
      <c r="K656" s="247"/>
      <c r="L656" s="247"/>
      <c r="M656" s="247"/>
    </row>
    <row r="657" spans="2:13" x14ac:dyDescent="0.25">
      <c r="B657" s="625"/>
      <c r="C657" s="628"/>
      <c r="D657" s="733"/>
      <c r="E657" s="734"/>
      <c r="F657" s="619"/>
      <c r="G657" s="619"/>
      <c r="H657" s="246" t="s">
        <v>622</v>
      </c>
      <c r="I657" s="247">
        <f>J657+K657+L657+M657</f>
        <v>0</v>
      </c>
      <c r="J657" s="247"/>
      <c r="K657" s="247"/>
      <c r="L657" s="247"/>
      <c r="M657" s="247"/>
    </row>
    <row r="658" spans="2:13" x14ac:dyDescent="0.25">
      <c r="B658" s="626"/>
      <c r="C658" s="629"/>
      <c r="D658" s="736"/>
      <c r="E658" s="737"/>
      <c r="F658" s="619"/>
      <c r="G658" s="619"/>
      <c r="H658" s="246" t="s">
        <v>623</v>
      </c>
      <c r="I658" s="247">
        <f>J658+K658+L658+M658</f>
        <v>0</v>
      </c>
      <c r="J658" s="247"/>
      <c r="K658" s="247"/>
      <c r="L658" s="247"/>
      <c r="M658" s="247"/>
    </row>
    <row r="659" spans="2:13" ht="71.25" customHeight="1" x14ac:dyDescent="0.25">
      <c r="B659" s="624">
        <v>13.5</v>
      </c>
      <c r="C659" s="627" t="s">
        <v>915</v>
      </c>
      <c r="D659" s="730"/>
      <c r="E659" s="731"/>
      <c r="F659" s="619">
        <v>2014</v>
      </c>
      <c r="G659" s="619">
        <v>2018</v>
      </c>
      <c r="H659" s="244" t="s">
        <v>620</v>
      </c>
      <c r="I659" s="630" t="s">
        <v>485</v>
      </c>
      <c r="J659" s="631"/>
      <c r="K659" s="631"/>
      <c r="L659" s="631"/>
      <c r="M659" s="632"/>
    </row>
    <row r="660" spans="2:13" x14ac:dyDescent="0.25">
      <c r="B660" s="625"/>
      <c r="C660" s="628"/>
      <c r="D660" s="733"/>
      <c r="E660" s="734"/>
      <c r="F660" s="619"/>
      <c r="G660" s="619"/>
      <c r="H660" s="246" t="s">
        <v>621</v>
      </c>
      <c r="I660" s="247">
        <f>J660+K660+L660+M660</f>
        <v>0</v>
      </c>
      <c r="J660" s="247"/>
      <c r="K660" s="247"/>
      <c r="L660" s="247"/>
      <c r="M660" s="247"/>
    </row>
    <row r="661" spans="2:13" x14ac:dyDescent="0.25">
      <c r="B661" s="625"/>
      <c r="C661" s="628"/>
      <c r="D661" s="733"/>
      <c r="E661" s="734"/>
      <c r="F661" s="619"/>
      <c r="G661" s="619"/>
      <c r="H661" s="246" t="s">
        <v>622</v>
      </c>
      <c r="I661" s="247">
        <f>J661+K661+L661+M661</f>
        <v>0</v>
      </c>
      <c r="J661" s="247"/>
      <c r="K661" s="247"/>
      <c r="L661" s="247"/>
      <c r="M661" s="247"/>
    </row>
    <row r="662" spans="2:13" x14ac:dyDescent="0.25">
      <c r="B662" s="626"/>
      <c r="C662" s="629"/>
      <c r="D662" s="736"/>
      <c r="E662" s="737"/>
      <c r="F662" s="619"/>
      <c r="G662" s="619"/>
      <c r="H662" s="246" t="s">
        <v>623</v>
      </c>
      <c r="I662" s="247">
        <f>J662+K662+L662+M662</f>
        <v>0</v>
      </c>
      <c r="J662" s="247"/>
      <c r="K662" s="247"/>
      <c r="L662" s="247"/>
      <c r="M662" s="247"/>
    </row>
    <row r="663" spans="2:13" ht="28.5" customHeight="1" x14ac:dyDescent="0.25">
      <c r="B663" s="624">
        <v>13.6</v>
      </c>
      <c r="C663" s="627" t="s">
        <v>916</v>
      </c>
      <c r="D663" s="730"/>
      <c r="E663" s="731"/>
      <c r="F663" s="619">
        <v>2014</v>
      </c>
      <c r="G663" s="619">
        <v>2018</v>
      </c>
      <c r="H663" s="244" t="s">
        <v>620</v>
      </c>
      <c r="I663" s="630" t="s">
        <v>485</v>
      </c>
      <c r="J663" s="631"/>
      <c r="K663" s="631"/>
      <c r="L663" s="631"/>
      <c r="M663" s="632"/>
    </row>
    <row r="664" spans="2:13" x14ac:dyDescent="0.25">
      <c r="B664" s="625"/>
      <c r="C664" s="628"/>
      <c r="D664" s="733"/>
      <c r="E664" s="734"/>
      <c r="F664" s="619"/>
      <c r="G664" s="619"/>
      <c r="H664" s="246" t="s">
        <v>621</v>
      </c>
      <c r="I664" s="247">
        <f>J664+K664+L664+M664</f>
        <v>0</v>
      </c>
      <c r="J664" s="247"/>
      <c r="K664" s="247"/>
      <c r="L664" s="247"/>
      <c r="M664" s="247"/>
    </row>
    <row r="665" spans="2:13" x14ac:dyDescent="0.25">
      <c r="B665" s="625"/>
      <c r="C665" s="628"/>
      <c r="D665" s="733"/>
      <c r="E665" s="734"/>
      <c r="F665" s="619"/>
      <c r="G665" s="619"/>
      <c r="H665" s="246" t="s">
        <v>622</v>
      </c>
      <c r="I665" s="247">
        <f>J665+K665+L665+M665</f>
        <v>0</v>
      </c>
      <c r="J665" s="247"/>
      <c r="K665" s="247"/>
      <c r="L665" s="247"/>
      <c r="M665" s="247"/>
    </row>
    <row r="666" spans="2:13" x14ac:dyDescent="0.25">
      <c r="B666" s="626"/>
      <c r="C666" s="629"/>
      <c r="D666" s="736"/>
      <c r="E666" s="737"/>
      <c r="F666" s="619"/>
      <c r="G666" s="619"/>
      <c r="H666" s="246" t="s">
        <v>623</v>
      </c>
      <c r="I666" s="247">
        <f>J666+K666+L666+M666</f>
        <v>0</v>
      </c>
      <c r="J666" s="247"/>
      <c r="K666" s="247"/>
      <c r="L666" s="247"/>
      <c r="M666" s="247"/>
    </row>
    <row r="667" spans="2:13" ht="86.25" customHeight="1" x14ac:dyDescent="0.25">
      <c r="B667" s="624">
        <v>13.7</v>
      </c>
      <c r="C667" s="627" t="s">
        <v>917</v>
      </c>
      <c r="D667" s="730"/>
      <c r="E667" s="731"/>
      <c r="F667" s="619">
        <v>2014</v>
      </c>
      <c r="G667" s="619">
        <v>2018</v>
      </c>
      <c r="H667" s="244" t="s">
        <v>620</v>
      </c>
      <c r="I667" s="630" t="s">
        <v>485</v>
      </c>
      <c r="J667" s="631"/>
      <c r="K667" s="631"/>
      <c r="L667" s="631"/>
      <c r="M667" s="632"/>
    </row>
    <row r="668" spans="2:13" x14ac:dyDescent="0.25">
      <c r="B668" s="625"/>
      <c r="C668" s="628"/>
      <c r="D668" s="733"/>
      <c r="E668" s="734"/>
      <c r="F668" s="619"/>
      <c r="G668" s="619"/>
      <c r="H668" s="246" t="s">
        <v>621</v>
      </c>
      <c r="I668" s="247">
        <f>J668+K668+L668+M668</f>
        <v>0</v>
      </c>
      <c r="J668" s="247"/>
      <c r="K668" s="247"/>
      <c r="L668" s="247"/>
      <c r="M668" s="247"/>
    </row>
    <row r="669" spans="2:13" x14ac:dyDescent="0.25">
      <c r="B669" s="625"/>
      <c r="C669" s="628"/>
      <c r="D669" s="733"/>
      <c r="E669" s="734"/>
      <c r="F669" s="619"/>
      <c r="G669" s="619"/>
      <c r="H669" s="246" t="s">
        <v>622</v>
      </c>
      <c r="I669" s="247">
        <f>J669+K669+L669+M669</f>
        <v>0</v>
      </c>
      <c r="J669" s="247"/>
      <c r="K669" s="247"/>
      <c r="L669" s="247"/>
      <c r="M669" s="247"/>
    </row>
    <row r="670" spans="2:13" x14ac:dyDescent="0.25">
      <c r="B670" s="626"/>
      <c r="C670" s="629"/>
      <c r="D670" s="736"/>
      <c r="E670" s="737"/>
      <c r="F670" s="619"/>
      <c r="G670" s="619"/>
      <c r="H670" s="246" t="s">
        <v>623</v>
      </c>
      <c r="I670" s="247">
        <f>J670+K670+L670+M670</f>
        <v>0</v>
      </c>
      <c r="J670" s="247"/>
      <c r="K670" s="247"/>
      <c r="L670" s="247"/>
      <c r="M670" s="247"/>
    </row>
    <row r="671" spans="2:13" ht="183.75" customHeight="1" x14ac:dyDescent="0.25">
      <c r="B671" s="623">
        <v>14</v>
      </c>
      <c r="C671" s="721" t="s">
        <v>496</v>
      </c>
      <c r="D671" s="738" t="s">
        <v>802</v>
      </c>
      <c r="E671" s="738" t="s">
        <v>803</v>
      </c>
      <c r="F671" s="623">
        <v>2014</v>
      </c>
      <c r="G671" s="623">
        <v>2018</v>
      </c>
      <c r="H671" s="249" t="s">
        <v>620</v>
      </c>
      <c r="I671" s="251">
        <f>SUM(I675+I683+I687+I691+I695+I699+I703+I707+I711+I715+I719+I723+I727+I731+I735+I739+I743+I747+I751+I755+I759+I763+I767+I771)</f>
        <v>615843.18999999994</v>
      </c>
      <c r="J671" s="251">
        <f>SUM(J675+J683+J687+J691+J695+J699+J703+J707+J711+J715+J719+J723+J727+J731+J735+J739+J743+J747+J751+J755+J759+J763+J767+J771)</f>
        <v>3113.6</v>
      </c>
      <c r="K671" s="251">
        <f>SUM(K675+K683+K687+K691+K695+K699+K703+K707+K711+K715+K719+K723+K727+K731+K735+K739+K743+K747+K751+K755+K759+K763+K767+K771)</f>
        <v>603479.59</v>
      </c>
      <c r="L671" s="251">
        <f>SUM(L675+L683+L687+L691+L695+L699+L703+L707+L711+L715+L719+L723+L727+L731+L735+L739+L743+L747+L751+L755+L759+L763+L767+L771)</f>
        <v>9250</v>
      </c>
      <c r="M671" s="251">
        <f>SUM(M675+M683+M687+M691+M695+M699+M703+M707+M711+M715+M719+M723+M727+M731+M735+M739+M743+M747+M751+M755+M759+M763+M767+M771)</f>
        <v>0</v>
      </c>
    </row>
    <row r="672" spans="2:13" x14ac:dyDescent="0.25">
      <c r="B672" s="623"/>
      <c r="C672" s="721"/>
      <c r="D672" s="738"/>
      <c r="E672" s="738"/>
      <c r="F672" s="623"/>
      <c r="G672" s="623"/>
      <c r="H672" s="249" t="s">
        <v>621</v>
      </c>
      <c r="I672" s="251">
        <f t="shared" ref="I672:M674" si="9">SUM(I676+I684+I688+I692+I696+I700+I704+I708+I712+I716+I720+I724+I728+I732+I736+I740+I744+I748+I752+I756+I760+I764+I768+I772)</f>
        <v>118221.49</v>
      </c>
      <c r="J672" s="251">
        <f t="shared" si="9"/>
        <v>0</v>
      </c>
      <c r="K672" s="251">
        <f t="shared" si="9"/>
        <v>118191.49</v>
      </c>
      <c r="L672" s="251">
        <f t="shared" si="9"/>
        <v>30</v>
      </c>
      <c r="M672" s="251">
        <f t="shared" si="9"/>
        <v>0</v>
      </c>
    </row>
    <row r="673" spans="2:13" x14ac:dyDescent="0.25">
      <c r="B673" s="623"/>
      <c r="C673" s="721"/>
      <c r="D673" s="738"/>
      <c r="E673" s="738"/>
      <c r="F673" s="623"/>
      <c r="G673" s="623"/>
      <c r="H673" s="249" t="s">
        <v>622</v>
      </c>
      <c r="I673" s="251">
        <f t="shared" si="9"/>
        <v>443690.80000000005</v>
      </c>
      <c r="J673" s="251">
        <f t="shared" si="9"/>
        <v>2075.6999999999998</v>
      </c>
      <c r="K673" s="251">
        <f t="shared" si="9"/>
        <v>432395.10000000003</v>
      </c>
      <c r="L673" s="251">
        <f t="shared" si="9"/>
        <v>9220</v>
      </c>
      <c r="M673" s="251">
        <f t="shared" si="9"/>
        <v>0</v>
      </c>
    </row>
    <row r="674" spans="2:13" x14ac:dyDescent="0.25">
      <c r="B674" s="623"/>
      <c r="C674" s="721"/>
      <c r="D674" s="738"/>
      <c r="E674" s="738"/>
      <c r="F674" s="623"/>
      <c r="G674" s="623"/>
      <c r="H674" s="249" t="s">
        <v>623</v>
      </c>
      <c r="I674" s="251">
        <f t="shared" si="9"/>
        <v>53930.899999999994</v>
      </c>
      <c r="J674" s="251">
        <f t="shared" si="9"/>
        <v>1037.9000000000001</v>
      </c>
      <c r="K674" s="251">
        <f t="shared" si="9"/>
        <v>52893</v>
      </c>
      <c r="L674" s="251">
        <f t="shared" si="9"/>
        <v>0</v>
      </c>
      <c r="M674" s="251">
        <f t="shared" si="9"/>
        <v>0</v>
      </c>
    </row>
    <row r="675" spans="2:13" ht="26.25" x14ac:dyDescent="0.25">
      <c r="B675" s="619">
        <v>14.1</v>
      </c>
      <c r="C675" s="622" t="s">
        <v>804</v>
      </c>
      <c r="D675" s="567" t="s">
        <v>162</v>
      </c>
      <c r="E675" s="621" t="s">
        <v>162</v>
      </c>
      <c r="F675" s="619">
        <v>2015</v>
      </c>
      <c r="G675" s="619">
        <v>2017</v>
      </c>
      <c r="H675" s="244" t="s">
        <v>620</v>
      </c>
      <c r="I675" s="245">
        <f>I676+I677+I678</f>
        <v>4500</v>
      </c>
      <c r="J675" s="245">
        <f>J676+J677+J678</f>
        <v>0</v>
      </c>
      <c r="K675" s="245">
        <f>K676+K677+K678</f>
        <v>4500</v>
      </c>
      <c r="L675" s="245">
        <f>L676+L677+L678</f>
        <v>0</v>
      </c>
      <c r="M675" s="245">
        <f>M676+M677+M678</f>
        <v>0</v>
      </c>
    </row>
    <row r="676" spans="2:13" x14ac:dyDescent="0.25">
      <c r="B676" s="619"/>
      <c r="C676" s="622"/>
      <c r="D676" s="567"/>
      <c r="E676" s="621"/>
      <c r="F676" s="619"/>
      <c r="G676" s="619"/>
      <c r="H676" s="246" t="s">
        <v>621</v>
      </c>
      <c r="I676" s="247">
        <f>J676+K676+L676+M676</f>
        <v>0</v>
      </c>
      <c r="J676" s="247"/>
      <c r="K676" s="247"/>
      <c r="L676" s="247"/>
      <c r="M676" s="247"/>
    </row>
    <row r="677" spans="2:13" x14ac:dyDescent="0.25">
      <c r="B677" s="619"/>
      <c r="C677" s="622"/>
      <c r="D677" s="567"/>
      <c r="E677" s="621"/>
      <c r="F677" s="619"/>
      <c r="G677" s="619"/>
      <c r="H677" s="246" t="s">
        <v>622</v>
      </c>
      <c r="I677" s="247">
        <f>J677+K677+L677+M677</f>
        <v>3000</v>
      </c>
      <c r="J677" s="247"/>
      <c r="K677" s="247">
        <v>3000</v>
      </c>
      <c r="L677" s="247"/>
      <c r="M677" s="247"/>
    </row>
    <row r="678" spans="2:13" x14ac:dyDescent="0.25">
      <c r="B678" s="619"/>
      <c r="C678" s="622"/>
      <c r="D678" s="567"/>
      <c r="E678" s="621"/>
      <c r="F678" s="619"/>
      <c r="G678" s="619"/>
      <c r="H678" s="246" t="s">
        <v>623</v>
      </c>
      <c r="I678" s="247">
        <f>J678+K678+L678+M678</f>
        <v>1500</v>
      </c>
      <c r="J678" s="247"/>
      <c r="K678" s="247">
        <v>1500</v>
      </c>
      <c r="L678" s="247"/>
      <c r="M678" s="247"/>
    </row>
    <row r="679" spans="2:13" ht="51.75" customHeight="1" x14ac:dyDescent="0.25">
      <c r="B679" s="619">
        <v>14.2</v>
      </c>
      <c r="C679" s="622" t="s">
        <v>805</v>
      </c>
      <c r="D679" s="567" t="s">
        <v>162</v>
      </c>
      <c r="E679" s="621" t="s">
        <v>162</v>
      </c>
      <c r="F679" s="619">
        <v>2014</v>
      </c>
      <c r="G679" s="619">
        <v>2018</v>
      </c>
      <c r="H679" s="244" t="s">
        <v>620</v>
      </c>
      <c r="I679" s="630" t="s">
        <v>485</v>
      </c>
      <c r="J679" s="631"/>
      <c r="K679" s="631"/>
      <c r="L679" s="631"/>
      <c r="M679" s="632"/>
    </row>
    <row r="680" spans="2:13" x14ac:dyDescent="0.25">
      <c r="B680" s="619"/>
      <c r="C680" s="622"/>
      <c r="D680" s="567"/>
      <c r="E680" s="621"/>
      <c r="F680" s="619"/>
      <c r="G680" s="619"/>
      <c r="H680" s="246" t="s">
        <v>621</v>
      </c>
      <c r="I680" s="247">
        <f>J680+K680+L680+M680</f>
        <v>0</v>
      </c>
      <c r="J680" s="247"/>
      <c r="K680" s="247"/>
      <c r="L680" s="247"/>
      <c r="M680" s="247"/>
    </row>
    <row r="681" spans="2:13" x14ac:dyDescent="0.25">
      <c r="B681" s="619"/>
      <c r="C681" s="622"/>
      <c r="D681" s="567"/>
      <c r="E681" s="621"/>
      <c r="F681" s="619"/>
      <c r="G681" s="619"/>
      <c r="H681" s="246" t="s">
        <v>622</v>
      </c>
      <c r="I681" s="247">
        <f>J681+K681+L681+M681</f>
        <v>0</v>
      </c>
      <c r="J681" s="247"/>
      <c r="K681" s="247"/>
      <c r="L681" s="247"/>
      <c r="M681" s="247"/>
    </row>
    <row r="682" spans="2:13" x14ac:dyDescent="0.25">
      <c r="B682" s="619"/>
      <c r="C682" s="622"/>
      <c r="D682" s="567"/>
      <c r="E682" s="621"/>
      <c r="F682" s="619"/>
      <c r="G682" s="619"/>
      <c r="H682" s="246" t="s">
        <v>623</v>
      </c>
      <c r="I682" s="247">
        <f>J682+K682+L682+M682</f>
        <v>0</v>
      </c>
      <c r="J682" s="247"/>
      <c r="K682" s="247"/>
      <c r="L682" s="247"/>
      <c r="M682" s="247"/>
    </row>
    <row r="683" spans="2:13" ht="54.75" customHeight="1" x14ac:dyDescent="0.25">
      <c r="B683" s="619">
        <v>14.3</v>
      </c>
      <c r="C683" s="622" t="s">
        <v>806</v>
      </c>
      <c r="D683" s="567" t="s">
        <v>162</v>
      </c>
      <c r="E683" s="621" t="s">
        <v>162</v>
      </c>
      <c r="F683" s="619">
        <v>2015</v>
      </c>
      <c r="G683" s="619">
        <v>2015</v>
      </c>
      <c r="H683" s="244" t="s">
        <v>620</v>
      </c>
      <c r="I683" s="245">
        <f>I684+I685+I686</f>
        <v>190</v>
      </c>
      <c r="J683" s="245">
        <f>J684+J685+J686</f>
        <v>0</v>
      </c>
      <c r="K683" s="245">
        <f>K684+K685+K686</f>
        <v>190</v>
      </c>
      <c r="L683" s="245">
        <f>L684+L685+L686</f>
        <v>0</v>
      </c>
      <c r="M683" s="245">
        <f>M684+M685+M686</f>
        <v>0</v>
      </c>
    </row>
    <row r="684" spans="2:13" x14ac:dyDescent="0.25">
      <c r="B684" s="619"/>
      <c r="C684" s="622"/>
      <c r="D684" s="567"/>
      <c r="E684" s="621"/>
      <c r="F684" s="619"/>
      <c r="G684" s="619"/>
      <c r="H684" s="246" t="s">
        <v>621</v>
      </c>
      <c r="I684" s="247">
        <f>J684+K684+L684+M684</f>
        <v>0</v>
      </c>
      <c r="J684" s="247"/>
      <c r="K684" s="247"/>
      <c r="L684" s="247"/>
      <c r="M684" s="247"/>
    </row>
    <row r="685" spans="2:13" x14ac:dyDescent="0.25">
      <c r="B685" s="619"/>
      <c r="C685" s="622"/>
      <c r="D685" s="567"/>
      <c r="E685" s="621"/>
      <c r="F685" s="619"/>
      <c r="G685" s="619"/>
      <c r="H685" s="246" t="s">
        <v>622</v>
      </c>
      <c r="I685" s="247">
        <f>J685+K685+L685+M685</f>
        <v>190</v>
      </c>
      <c r="J685" s="247"/>
      <c r="K685" s="247">
        <v>190</v>
      </c>
      <c r="L685" s="247"/>
      <c r="M685" s="247"/>
    </row>
    <row r="686" spans="2:13" x14ac:dyDescent="0.25">
      <c r="B686" s="619"/>
      <c r="C686" s="622"/>
      <c r="D686" s="567"/>
      <c r="E686" s="621"/>
      <c r="F686" s="619"/>
      <c r="G686" s="619"/>
      <c r="H686" s="246" t="s">
        <v>623</v>
      </c>
      <c r="I686" s="247">
        <f>J686+K686+L686+M686</f>
        <v>0</v>
      </c>
      <c r="J686" s="247"/>
      <c r="K686" s="247"/>
      <c r="L686" s="247"/>
      <c r="M686" s="247"/>
    </row>
    <row r="687" spans="2:13" ht="26.25" x14ac:dyDescent="0.25">
      <c r="B687" s="619">
        <v>14.4</v>
      </c>
      <c r="C687" s="622" t="s">
        <v>807</v>
      </c>
      <c r="D687" s="567" t="s">
        <v>162</v>
      </c>
      <c r="E687" s="621" t="s">
        <v>162</v>
      </c>
      <c r="F687" s="619">
        <v>2014</v>
      </c>
      <c r="G687" s="619">
        <v>2016</v>
      </c>
      <c r="H687" s="244" t="s">
        <v>620</v>
      </c>
      <c r="I687" s="245">
        <f>I688+I689+I690</f>
        <v>630</v>
      </c>
      <c r="J687" s="245">
        <f>J688+J689+J690</f>
        <v>0</v>
      </c>
      <c r="K687" s="245">
        <f>K688+K689+K690</f>
        <v>630</v>
      </c>
      <c r="L687" s="245">
        <f>L688+L689+L690</f>
        <v>0</v>
      </c>
      <c r="M687" s="245">
        <f>M688+M689+M690</f>
        <v>0</v>
      </c>
    </row>
    <row r="688" spans="2:13" x14ac:dyDescent="0.25">
      <c r="B688" s="619"/>
      <c r="C688" s="622"/>
      <c r="D688" s="567"/>
      <c r="E688" s="621"/>
      <c r="F688" s="619"/>
      <c r="G688" s="619"/>
      <c r="H688" s="246" t="s">
        <v>621</v>
      </c>
      <c r="I688" s="247">
        <f>J688+K688+L688+M688</f>
        <v>190</v>
      </c>
      <c r="J688" s="247"/>
      <c r="K688" s="247">
        <v>190</v>
      </c>
      <c r="L688" s="247"/>
      <c r="M688" s="247"/>
    </row>
    <row r="689" spans="2:13" x14ac:dyDescent="0.25">
      <c r="B689" s="619"/>
      <c r="C689" s="622"/>
      <c r="D689" s="567"/>
      <c r="E689" s="621"/>
      <c r="F689" s="619"/>
      <c r="G689" s="619"/>
      <c r="H689" s="246" t="s">
        <v>622</v>
      </c>
      <c r="I689" s="247">
        <f>J689+K689+L689+M689</f>
        <v>220</v>
      </c>
      <c r="J689" s="247"/>
      <c r="K689" s="247">
        <v>220</v>
      </c>
      <c r="L689" s="247"/>
      <c r="M689" s="247"/>
    </row>
    <row r="690" spans="2:13" x14ac:dyDescent="0.25">
      <c r="B690" s="619"/>
      <c r="C690" s="622"/>
      <c r="D690" s="567"/>
      <c r="E690" s="621"/>
      <c r="F690" s="619"/>
      <c r="G690" s="619"/>
      <c r="H690" s="246" t="s">
        <v>623</v>
      </c>
      <c r="I690" s="247">
        <f>J690+K690+L690+M690</f>
        <v>220</v>
      </c>
      <c r="J690" s="247"/>
      <c r="K690" s="247">
        <v>220</v>
      </c>
      <c r="L690" s="247"/>
      <c r="M690" s="247"/>
    </row>
    <row r="691" spans="2:13" ht="26.25" x14ac:dyDescent="0.25">
      <c r="B691" s="619">
        <v>14.5</v>
      </c>
      <c r="C691" s="622" t="s">
        <v>808</v>
      </c>
      <c r="D691" s="567" t="s">
        <v>162</v>
      </c>
      <c r="E691" s="621" t="s">
        <v>162</v>
      </c>
      <c r="F691" s="619">
        <v>2014</v>
      </c>
      <c r="G691" s="619">
        <v>2015</v>
      </c>
      <c r="H691" s="244" t="s">
        <v>620</v>
      </c>
      <c r="I691" s="245">
        <f>I692+I693+I694</f>
        <v>200</v>
      </c>
      <c r="J691" s="245">
        <f>J692+J693+J694</f>
        <v>0</v>
      </c>
      <c r="K691" s="245">
        <f>K692+K693+K694</f>
        <v>0</v>
      </c>
      <c r="L691" s="245">
        <f>L692+L693+L694</f>
        <v>200</v>
      </c>
      <c r="M691" s="245">
        <f>M692+M693+M694</f>
        <v>0</v>
      </c>
    </row>
    <row r="692" spans="2:13" x14ac:dyDescent="0.25">
      <c r="B692" s="619"/>
      <c r="C692" s="622"/>
      <c r="D692" s="567"/>
      <c r="E692" s="621"/>
      <c r="F692" s="619"/>
      <c r="G692" s="619"/>
      <c r="H692" s="246" t="s">
        <v>621</v>
      </c>
      <c r="I692" s="247">
        <f>J692+K692+L692+M692</f>
        <v>30</v>
      </c>
      <c r="J692" s="247"/>
      <c r="K692" s="247"/>
      <c r="L692" s="247">
        <v>30</v>
      </c>
      <c r="M692" s="247"/>
    </row>
    <row r="693" spans="2:13" x14ac:dyDescent="0.25">
      <c r="B693" s="619"/>
      <c r="C693" s="622"/>
      <c r="D693" s="567"/>
      <c r="E693" s="621"/>
      <c r="F693" s="619"/>
      <c r="G693" s="619"/>
      <c r="H693" s="246" t="s">
        <v>622</v>
      </c>
      <c r="I693" s="247">
        <f>J693+K693+L693+M693</f>
        <v>170</v>
      </c>
      <c r="J693" s="247"/>
      <c r="K693" s="247"/>
      <c r="L693" s="247">
        <v>170</v>
      </c>
      <c r="M693" s="247"/>
    </row>
    <row r="694" spans="2:13" x14ac:dyDescent="0.25">
      <c r="B694" s="619"/>
      <c r="C694" s="622"/>
      <c r="D694" s="567"/>
      <c r="E694" s="621"/>
      <c r="F694" s="619"/>
      <c r="G694" s="619"/>
      <c r="H694" s="246" t="s">
        <v>623</v>
      </c>
      <c r="I694" s="247">
        <f>J694+K694+L694+M694</f>
        <v>0</v>
      </c>
      <c r="J694" s="247"/>
      <c r="K694" s="247"/>
      <c r="L694" s="247"/>
      <c r="M694" s="247"/>
    </row>
    <row r="695" spans="2:13" ht="37.5" customHeight="1" x14ac:dyDescent="0.25">
      <c r="B695" s="619">
        <v>14.6</v>
      </c>
      <c r="C695" s="622" t="s">
        <v>809</v>
      </c>
      <c r="D695" s="567" t="s">
        <v>162</v>
      </c>
      <c r="E695" s="621" t="s">
        <v>162</v>
      </c>
      <c r="F695" s="619">
        <v>2015</v>
      </c>
      <c r="G695" s="619">
        <v>2015</v>
      </c>
      <c r="H695" s="244" t="s">
        <v>620</v>
      </c>
      <c r="I695" s="245">
        <f>I696+I697+I698</f>
        <v>550</v>
      </c>
      <c r="J695" s="245">
        <f>J696+J697+J698</f>
        <v>0</v>
      </c>
      <c r="K695" s="245">
        <f>K696+K697+K698</f>
        <v>550</v>
      </c>
      <c r="L695" s="245">
        <f>L696+L697+L698</f>
        <v>0</v>
      </c>
      <c r="M695" s="245">
        <f>M696+M697+M698</f>
        <v>0</v>
      </c>
    </row>
    <row r="696" spans="2:13" x14ac:dyDescent="0.25">
      <c r="B696" s="619"/>
      <c r="C696" s="622"/>
      <c r="D696" s="567"/>
      <c r="E696" s="621"/>
      <c r="F696" s="619"/>
      <c r="G696" s="619"/>
      <c r="H696" s="246" t="s">
        <v>621</v>
      </c>
      <c r="I696" s="247">
        <f>J696+K696+L696+M696</f>
        <v>0</v>
      </c>
      <c r="J696" s="247"/>
      <c r="K696" s="247"/>
      <c r="L696" s="247"/>
      <c r="M696" s="247"/>
    </row>
    <row r="697" spans="2:13" x14ac:dyDescent="0.25">
      <c r="B697" s="619"/>
      <c r="C697" s="622"/>
      <c r="D697" s="567"/>
      <c r="E697" s="621"/>
      <c r="F697" s="619"/>
      <c r="G697" s="619"/>
      <c r="H697" s="246" t="s">
        <v>622</v>
      </c>
      <c r="I697" s="247">
        <f>J697+K697+L697+M697</f>
        <v>550</v>
      </c>
      <c r="J697" s="247"/>
      <c r="K697" s="247">
        <v>550</v>
      </c>
      <c r="L697" s="247"/>
      <c r="M697" s="247"/>
    </row>
    <row r="698" spans="2:13" x14ac:dyDescent="0.25">
      <c r="B698" s="619"/>
      <c r="C698" s="622"/>
      <c r="D698" s="567"/>
      <c r="E698" s="621"/>
      <c r="F698" s="619"/>
      <c r="G698" s="619"/>
      <c r="H698" s="246" t="s">
        <v>623</v>
      </c>
      <c r="I698" s="247">
        <f>J698+K698+L698+M698</f>
        <v>0</v>
      </c>
      <c r="J698" s="247"/>
      <c r="K698" s="247"/>
      <c r="L698" s="247"/>
      <c r="M698" s="247"/>
    </row>
    <row r="699" spans="2:13" ht="26.25" x14ac:dyDescent="0.25">
      <c r="B699" s="619">
        <v>14.7</v>
      </c>
      <c r="C699" s="622" t="s">
        <v>810</v>
      </c>
      <c r="D699" s="567" t="s">
        <v>162</v>
      </c>
      <c r="E699" s="621" t="s">
        <v>162</v>
      </c>
      <c r="F699" s="619">
        <v>2014</v>
      </c>
      <c r="G699" s="619">
        <v>2015</v>
      </c>
      <c r="H699" s="244" t="s">
        <v>620</v>
      </c>
      <c r="I699" s="245">
        <f>I700+I701+I702</f>
        <v>154001.49</v>
      </c>
      <c r="J699" s="245">
        <f>J700+J701+J702</f>
        <v>0</v>
      </c>
      <c r="K699" s="245">
        <f>K700+K701+K702</f>
        <v>154001.49</v>
      </c>
      <c r="L699" s="245">
        <f>L700+L701+L702</f>
        <v>0</v>
      </c>
      <c r="M699" s="245">
        <f>M700+M701+M702</f>
        <v>0</v>
      </c>
    </row>
    <row r="700" spans="2:13" x14ac:dyDescent="0.25">
      <c r="B700" s="619"/>
      <c r="C700" s="622"/>
      <c r="D700" s="567"/>
      <c r="E700" s="621"/>
      <c r="F700" s="619"/>
      <c r="G700" s="619"/>
      <c r="H700" s="246" t="s">
        <v>621</v>
      </c>
      <c r="I700" s="247">
        <f>J700+K700+L700+M700</f>
        <v>118001.49</v>
      </c>
      <c r="J700" s="247"/>
      <c r="K700" s="247">
        <v>118001.49</v>
      </c>
      <c r="L700" s="247"/>
      <c r="M700" s="247"/>
    </row>
    <row r="701" spans="2:13" x14ac:dyDescent="0.25">
      <c r="B701" s="619"/>
      <c r="C701" s="622"/>
      <c r="D701" s="567"/>
      <c r="E701" s="621"/>
      <c r="F701" s="619"/>
      <c r="G701" s="619"/>
      <c r="H701" s="246" t="s">
        <v>622</v>
      </c>
      <c r="I701" s="247">
        <f>J701+K701+L701+M701</f>
        <v>36000</v>
      </c>
      <c r="J701" s="247"/>
      <c r="K701" s="247">
        <v>36000</v>
      </c>
      <c r="L701" s="247"/>
      <c r="M701" s="247"/>
    </row>
    <row r="702" spans="2:13" x14ac:dyDescent="0.25">
      <c r="B702" s="619"/>
      <c r="C702" s="622"/>
      <c r="D702" s="567"/>
      <c r="E702" s="621"/>
      <c r="F702" s="619"/>
      <c r="G702" s="619"/>
      <c r="H702" s="246" t="s">
        <v>623</v>
      </c>
      <c r="I702" s="247">
        <f>J702+K702+L702+M702</f>
        <v>0</v>
      </c>
      <c r="J702" s="247"/>
      <c r="K702" s="247"/>
      <c r="L702" s="247"/>
      <c r="M702" s="247"/>
    </row>
    <row r="703" spans="2:13" ht="45" customHeight="1" x14ac:dyDescent="0.25">
      <c r="B703" s="619">
        <v>14.8</v>
      </c>
      <c r="C703" s="622" t="s">
        <v>811</v>
      </c>
      <c r="D703" s="567" t="s">
        <v>162</v>
      </c>
      <c r="E703" s="621" t="s">
        <v>162</v>
      </c>
      <c r="F703" s="619">
        <v>2015</v>
      </c>
      <c r="G703" s="619">
        <v>2015</v>
      </c>
      <c r="H703" s="244" t="s">
        <v>620</v>
      </c>
      <c r="I703" s="245">
        <f>I704+I705+I706</f>
        <v>149700</v>
      </c>
      <c r="J703" s="245">
        <f>J704+J705+J706</f>
        <v>0</v>
      </c>
      <c r="K703" s="245">
        <f>K704+K705+K706</f>
        <v>149700</v>
      </c>
      <c r="L703" s="245">
        <f>L704+L705+L706</f>
        <v>0</v>
      </c>
      <c r="M703" s="245">
        <f>M704+M705+M706</f>
        <v>0</v>
      </c>
    </row>
    <row r="704" spans="2:13" x14ac:dyDescent="0.25">
      <c r="B704" s="619"/>
      <c r="C704" s="622"/>
      <c r="D704" s="567"/>
      <c r="E704" s="621"/>
      <c r="F704" s="619"/>
      <c r="G704" s="619"/>
      <c r="H704" s="246" t="s">
        <v>621</v>
      </c>
      <c r="I704" s="247">
        <f>J704+K704+L704+M704</f>
        <v>0</v>
      </c>
      <c r="J704" s="247"/>
      <c r="K704" s="247"/>
      <c r="L704" s="247"/>
      <c r="M704" s="247"/>
    </row>
    <row r="705" spans="2:13" x14ac:dyDescent="0.25">
      <c r="B705" s="619"/>
      <c r="C705" s="622"/>
      <c r="D705" s="567"/>
      <c r="E705" s="621"/>
      <c r="F705" s="619"/>
      <c r="G705" s="619"/>
      <c r="H705" s="246" t="s">
        <v>622</v>
      </c>
      <c r="I705" s="247">
        <f>J705+K705+L705+M705</f>
        <v>149700</v>
      </c>
      <c r="J705" s="247"/>
      <c r="K705" s="247">
        <v>149700</v>
      </c>
      <c r="L705" s="247"/>
      <c r="M705" s="247"/>
    </row>
    <row r="706" spans="2:13" x14ac:dyDescent="0.25">
      <c r="B706" s="619"/>
      <c r="C706" s="622"/>
      <c r="D706" s="567"/>
      <c r="E706" s="621"/>
      <c r="F706" s="619"/>
      <c r="G706" s="619"/>
      <c r="H706" s="246" t="s">
        <v>623</v>
      </c>
      <c r="I706" s="247">
        <f>J706+K706+L706+M706</f>
        <v>0</v>
      </c>
      <c r="J706" s="247"/>
      <c r="K706" s="247"/>
      <c r="L706" s="247"/>
      <c r="M706" s="247"/>
    </row>
    <row r="707" spans="2:13" ht="26.25" x14ac:dyDescent="0.25">
      <c r="B707" s="619">
        <v>14.9</v>
      </c>
      <c r="C707" s="622" t="s">
        <v>812</v>
      </c>
      <c r="D707" s="567" t="s">
        <v>162</v>
      </c>
      <c r="E707" s="621" t="s">
        <v>162</v>
      </c>
      <c r="F707" s="619">
        <v>2015</v>
      </c>
      <c r="G707" s="619">
        <v>2015</v>
      </c>
      <c r="H707" s="244" t="s">
        <v>620</v>
      </c>
      <c r="I707" s="245">
        <f>I708+I709+I710</f>
        <v>60000</v>
      </c>
      <c r="J707" s="245">
        <f>J708+J709+J710</f>
        <v>0</v>
      </c>
      <c r="K707" s="245">
        <f>K708+K709+K710</f>
        <v>51200</v>
      </c>
      <c r="L707" s="245">
        <f>L708+L709+L710</f>
        <v>8800</v>
      </c>
      <c r="M707" s="245">
        <f>M708+M709+M710</f>
        <v>0</v>
      </c>
    </row>
    <row r="708" spans="2:13" x14ac:dyDescent="0.25">
      <c r="B708" s="619"/>
      <c r="C708" s="622"/>
      <c r="D708" s="567"/>
      <c r="E708" s="621"/>
      <c r="F708" s="619"/>
      <c r="G708" s="619"/>
      <c r="H708" s="246" t="s">
        <v>621</v>
      </c>
      <c r="I708" s="247">
        <f>J708+K708+L708+M708</f>
        <v>0</v>
      </c>
      <c r="J708" s="247"/>
      <c r="K708" s="247"/>
      <c r="L708" s="247"/>
      <c r="M708" s="247"/>
    </row>
    <row r="709" spans="2:13" x14ac:dyDescent="0.25">
      <c r="B709" s="619"/>
      <c r="C709" s="622"/>
      <c r="D709" s="567"/>
      <c r="E709" s="621"/>
      <c r="F709" s="619"/>
      <c r="G709" s="619"/>
      <c r="H709" s="246" t="s">
        <v>622</v>
      </c>
      <c r="I709" s="247">
        <f>J709+K709+L709+M709</f>
        <v>60000</v>
      </c>
      <c r="J709" s="247"/>
      <c r="K709" s="247">
        <v>51200</v>
      </c>
      <c r="L709" s="247">
        <v>8800</v>
      </c>
      <c r="M709" s="247"/>
    </row>
    <row r="710" spans="2:13" x14ac:dyDescent="0.25">
      <c r="B710" s="619"/>
      <c r="C710" s="622"/>
      <c r="D710" s="567"/>
      <c r="E710" s="621"/>
      <c r="F710" s="619"/>
      <c r="G710" s="619"/>
      <c r="H710" s="246" t="s">
        <v>623</v>
      </c>
      <c r="I710" s="247">
        <f>J710+K710+L710+M710</f>
        <v>0</v>
      </c>
      <c r="J710" s="247"/>
      <c r="K710" s="247"/>
      <c r="L710" s="247"/>
      <c r="M710" s="247"/>
    </row>
    <row r="711" spans="2:13" ht="35.25" customHeight="1" x14ac:dyDescent="0.25">
      <c r="B711" s="646">
        <v>14.1</v>
      </c>
      <c r="C711" s="622" t="s">
        <v>813</v>
      </c>
      <c r="D711" s="567" t="s">
        <v>162</v>
      </c>
      <c r="E711" s="621" t="s">
        <v>162</v>
      </c>
      <c r="F711" s="619">
        <v>2015</v>
      </c>
      <c r="G711" s="619">
        <v>2015</v>
      </c>
      <c r="H711" s="244" t="s">
        <v>620</v>
      </c>
      <c r="I711" s="245">
        <f>I712+I713+I714</f>
        <v>10378.9</v>
      </c>
      <c r="J711" s="245">
        <f>J712+J713+J714</f>
        <v>0</v>
      </c>
      <c r="K711" s="245">
        <f>K712+K713+K714</f>
        <v>10378.9</v>
      </c>
      <c r="L711" s="245">
        <f>L712+L713+L714</f>
        <v>0</v>
      </c>
      <c r="M711" s="245">
        <f>M712+M713+M714</f>
        <v>0</v>
      </c>
    </row>
    <row r="712" spans="2:13" x14ac:dyDescent="0.25">
      <c r="B712" s="646"/>
      <c r="C712" s="622"/>
      <c r="D712" s="567"/>
      <c r="E712" s="621"/>
      <c r="F712" s="619"/>
      <c r="G712" s="619"/>
      <c r="H712" s="246" t="s">
        <v>621</v>
      </c>
      <c r="I712" s="247">
        <f>J712+K712+L712+M712</f>
        <v>0</v>
      </c>
      <c r="J712" s="247"/>
      <c r="K712" s="247"/>
      <c r="L712" s="247"/>
      <c r="M712" s="247"/>
    </row>
    <row r="713" spans="2:13" x14ac:dyDescent="0.25">
      <c r="B713" s="646"/>
      <c r="C713" s="622"/>
      <c r="D713" s="567"/>
      <c r="E713" s="621"/>
      <c r="F713" s="619"/>
      <c r="G713" s="619"/>
      <c r="H713" s="246" t="s">
        <v>622</v>
      </c>
      <c r="I713" s="247">
        <f>J713+K713+L713+M713</f>
        <v>10378.9</v>
      </c>
      <c r="J713" s="247"/>
      <c r="K713" s="247">
        <v>10378.9</v>
      </c>
      <c r="L713" s="247"/>
      <c r="M713" s="247"/>
    </row>
    <row r="714" spans="2:13" x14ac:dyDescent="0.25">
      <c r="B714" s="646"/>
      <c r="C714" s="622"/>
      <c r="D714" s="567"/>
      <c r="E714" s="621"/>
      <c r="F714" s="619"/>
      <c r="G714" s="619"/>
      <c r="H714" s="246" t="s">
        <v>623</v>
      </c>
      <c r="I714" s="247">
        <f>J714+K714+L714+M714</f>
        <v>0</v>
      </c>
      <c r="J714" s="247"/>
      <c r="K714" s="247"/>
      <c r="L714" s="247"/>
      <c r="M714" s="247"/>
    </row>
    <row r="715" spans="2:13" ht="54.75" customHeight="1" x14ac:dyDescent="0.25">
      <c r="B715" s="619">
        <v>14.11</v>
      </c>
      <c r="C715" s="622" t="s">
        <v>814</v>
      </c>
      <c r="D715" s="567" t="s">
        <v>162</v>
      </c>
      <c r="E715" s="621" t="s">
        <v>162</v>
      </c>
      <c r="F715" s="619">
        <v>2015</v>
      </c>
      <c r="G715" s="619">
        <v>2015</v>
      </c>
      <c r="H715" s="244" t="s">
        <v>620</v>
      </c>
      <c r="I715" s="245">
        <f>I716+I717+I718</f>
        <v>40000</v>
      </c>
      <c r="J715" s="245">
        <f>J716+J717+J718</f>
        <v>0</v>
      </c>
      <c r="K715" s="245">
        <f>K716+K717+K718</f>
        <v>40000</v>
      </c>
      <c r="L715" s="245">
        <f>L716+L717+L718</f>
        <v>0</v>
      </c>
      <c r="M715" s="245">
        <f>M716+M717+M718</f>
        <v>0</v>
      </c>
    </row>
    <row r="716" spans="2:13" x14ac:dyDescent="0.25">
      <c r="B716" s="619"/>
      <c r="C716" s="622"/>
      <c r="D716" s="567"/>
      <c r="E716" s="621"/>
      <c r="F716" s="619"/>
      <c r="G716" s="619"/>
      <c r="H716" s="246" t="s">
        <v>621</v>
      </c>
      <c r="I716" s="247">
        <f>J716+K716+L716+M716</f>
        <v>0</v>
      </c>
      <c r="J716" s="247"/>
      <c r="K716" s="247"/>
      <c r="L716" s="247"/>
      <c r="M716" s="247"/>
    </row>
    <row r="717" spans="2:13" x14ac:dyDescent="0.25">
      <c r="B717" s="619"/>
      <c r="C717" s="622"/>
      <c r="D717" s="567"/>
      <c r="E717" s="621"/>
      <c r="F717" s="619"/>
      <c r="G717" s="619"/>
      <c r="H717" s="246" t="s">
        <v>622</v>
      </c>
      <c r="I717" s="247">
        <f>J717+K717+L717+M717</f>
        <v>40000</v>
      </c>
      <c r="J717" s="247"/>
      <c r="K717" s="247">
        <v>40000</v>
      </c>
      <c r="L717" s="247"/>
      <c r="M717" s="247"/>
    </row>
    <row r="718" spans="2:13" x14ac:dyDescent="0.25">
      <c r="B718" s="619"/>
      <c r="C718" s="622"/>
      <c r="D718" s="567"/>
      <c r="E718" s="621"/>
      <c r="F718" s="619"/>
      <c r="G718" s="619"/>
      <c r="H718" s="246" t="s">
        <v>623</v>
      </c>
      <c r="I718" s="247">
        <f>J718+K718+L718+M718</f>
        <v>0</v>
      </c>
      <c r="J718" s="247"/>
      <c r="K718" s="247"/>
      <c r="L718" s="247"/>
      <c r="M718" s="247"/>
    </row>
    <row r="719" spans="2:13" ht="42" customHeight="1" x14ac:dyDescent="0.25">
      <c r="B719" s="619">
        <v>14.12</v>
      </c>
      <c r="C719" s="622" t="s">
        <v>815</v>
      </c>
      <c r="D719" s="567" t="s">
        <v>162</v>
      </c>
      <c r="E719" s="621" t="s">
        <v>162</v>
      </c>
      <c r="F719" s="619">
        <v>2015</v>
      </c>
      <c r="G719" s="619">
        <v>2015</v>
      </c>
      <c r="H719" s="244" t="s">
        <v>620</v>
      </c>
      <c r="I719" s="245">
        <f>I720+I721+I722</f>
        <v>124711.5</v>
      </c>
      <c r="J719" s="245">
        <f>J720+J721+J722</f>
        <v>0</v>
      </c>
      <c r="K719" s="245">
        <f>K720+K721+K722</f>
        <v>124711.5</v>
      </c>
      <c r="L719" s="245">
        <f>L720+L721+L722</f>
        <v>0</v>
      </c>
      <c r="M719" s="245">
        <f>M720+M721+M722</f>
        <v>0</v>
      </c>
    </row>
    <row r="720" spans="2:13" x14ac:dyDescent="0.25">
      <c r="B720" s="619"/>
      <c r="C720" s="622"/>
      <c r="D720" s="567"/>
      <c r="E720" s="621"/>
      <c r="F720" s="619"/>
      <c r="G720" s="619"/>
      <c r="H720" s="246" t="s">
        <v>621</v>
      </c>
      <c r="I720" s="247">
        <f>J720+K720+L720+M720</f>
        <v>0</v>
      </c>
      <c r="J720" s="247"/>
      <c r="K720" s="247"/>
      <c r="L720" s="247"/>
      <c r="M720" s="247"/>
    </row>
    <row r="721" spans="2:13" x14ac:dyDescent="0.25">
      <c r="B721" s="619"/>
      <c r="C721" s="622"/>
      <c r="D721" s="567"/>
      <c r="E721" s="621"/>
      <c r="F721" s="619"/>
      <c r="G721" s="619"/>
      <c r="H721" s="246" t="s">
        <v>622</v>
      </c>
      <c r="I721" s="247">
        <f>J721+K721+L721+M721</f>
        <v>124711.5</v>
      </c>
      <c r="J721" s="247"/>
      <c r="K721" s="247">
        <v>124711.5</v>
      </c>
      <c r="L721" s="247"/>
      <c r="M721" s="247"/>
    </row>
    <row r="722" spans="2:13" x14ac:dyDescent="0.25">
      <c r="B722" s="619"/>
      <c r="C722" s="622"/>
      <c r="D722" s="567"/>
      <c r="E722" s="621"/>
      <c r="F722" s="619"/>
      <c r="G722" s="619"/>
      <c r="H722" s="246" t="s">
        <v>623</v>
      </c>
      <c r="I722" s="247">
        <f>J722+K722+L722+M722</f>
        <v>0</v>
      </c>
      <c r="J722" s="247"/>
      <c r="K722" s="247"/>
      <c r="L722" s="247"/>
      <c r="M722" s="247"/>
    </row>
    <row r="723" spans="2:13" ht="87.75" customHeight="1" x14ac:dyDescent="0.25">
      <c r="B723" s="619">
        <v>14.13</v>
      </c>
      <c r="C723" s="622" t="s">
        <v>816</v>
      </c>
      <c r="D723" s="567" t="s">
        <v>162</v>
      </c>
      <c r="E723" s="621" t="s">
        <v>162</v>
      </c>
      <c r="F723" s="619">
        <v>2015</v>
      </c>
      <c r="G723" s="619">
        <v>2016</v>
      </c>
      <c r="H723" s="244" t="s">
        <v>620</v>
      </c>
      <c r="I723" s="245">
        <f>I724+I725+I726</f>
        <v>22954.1</v>
      </c>
      <c r="J723" s="245">
        <f>J724+J725+J726</f>
        <v>3113.6</v>
      </c>
      <c r="K723" s="245">
        <f>K724+K725+K726</f>
        <v>19840.5</v>
      </c>
      <c r="L723" s="245">
        <f>L724+L725+L726</f>
        <v>0</v>
      </c>
      <c r="M723" s="245">
        <f>M724+M725+M726</f>
        <v>0</v>
      </c>
    </row>
    <row r="724" spans="2:13" x14ac:dyDescent="0.25">
      <c r="B724" s="619"/>
      <c r="C724" s="622"/>
      <c r="D724" s="567"/>
      <c r="E724" s="621"/>
      <c r="F724" s="619"/>
      <c r="G724" s="619"/>
      <c r="H724" s="246" t="s">
        <v>621</v>
      </c>
      <c r="I724" s="247">
        <f>J724+K724+L724+M724</f>
        <v>0</v>
      </c>
      <c r="J724" s="247"/>
      <c r="K724" s="247"/>
      <c r="L724" s="247"/>
      <c r="M724" s="247"/>
    </row>
    <row r="725" spans="2:13" x14ac:dyDescent="0.25">
      <c r="B725" s="619"/>
      <c r="C725" s="622"/>
      <c r="D725" s="567"/>
      <c r="E725" s="621"/>
      <c r="F725" s="619"/>
      <c r="G725" s="619"/>
      <c r="H725" s="246" t="s">
        <v>622</v>
      </c>
      <c r="I725" s="247">
        <f>J725+K725+L725+M725</f>
        <v>12520.400000000001</v>
      </c>
      <c r="J725" s="247">
        <v>2075.6999999999998</v>
      </c>
      <c r="K725" s="247">
        <v>10444.700000000001</v>
      </c>
      <c r="L725" s="247"/>
      <c r="M725" s="247"/>
    </row>
    <row r="726" spans="2:13" x14ac:dyDescent="0.25">
      <c r="B726" s="619"/>
      <c r="C726" s="622"/>
      <c r="D726" s="567"/>
      <c r="E726" s="621"/>
      <c r="F726" s="619"/>
      <c r="G726" s="619"/>
      <c r="H726" s="246" t="s">
        <v>623</v>
      </c>
      <c r="I726" s="247">
        <f>J726+K726+L726+M726</f>
        <v>10433.699999999999</v>
      </c>
      <c r="J726" s="247">
        <v>1037.9000000000001</v>
      </c>
      <c r="K726" s="247">
        <v>9395.7999999999993</v>
      </c>
      <c r="L726" s="247"/>
      <c r="M726" s="247"/>
    </row>
    <row r="727" spans="2:13" ht="58.5" customHeight="1" x14ac:dyDescent="0.25">
      <c r="B727" s="619">
        <v>14.14</v>
      </c>
      <c r="C727" s="622" t="s">
        <v>817</v>
      </c>
      <c r="D727" s="567" t="s">
        <v>162</v>
      </c>
      <c r="E727" s="621" t="s">
        <v>162</v>
      </c>
      <c r="F727" s="619">
        <v>2015</v>
      </c>
      <c r="G727" s="619">
        <v>2015</v>
      </c>
      <c r="H727" s="244" t="s">
        <v>620</v>
      </c>
      <c r="I727" s="245">
        <f>I728+I729+I730</f>
        <v>5000</v>
      </c>
      <c r="J727" s="245">
        <f>J728+J729+J730</f>
        <v>0</v>
      </c>
      <c r="K727" s="245">
        <f>K728+K729+K730</f>
        <v>5000</v>
      </c>
      <c r="L727" s="245">
        <f>L728+L729+L730</f>
        <v>0</v>
      </c>
      <c r="M727" s="245">
        <f>M728+M729+M730</f>
        <v>0</v>
      </c>
    </row>
    <row r="728" spans="2:13" x14ac:dyDescent="0.25">
      <c r="B728" s="619"/>
      <c r="C728" s="622"/>
      <c r="D728" s="567"/>
      <c r="E728" s="621"/>
      <c r="F728" s="619"/>
      <c r="G728" s="619"/>
      <c r="H728" s="246" t="s">
        <v>621</v>
      </c>
      <c r="I728" s="247">
        <f>J728+K728+L728+M728</f>
        <v>0</v>
      </c>
      <c r="J728" s="247"/>
      <c r="K728" s="247"/>
      <c r="L728" s="247"/>
      <c r="M728" s="247"/>
    </row>
    <row r="729" spans="2:13" x14ac:dyDescent="0.25">
      <c r="B729" s="619"/>
      <c r="C729" s="622"/>
      <c r="D729" s="567"/>
      <c r="E729" s="621"/>
      <c r="F729" s="619"/>
      <c r="G729" s="619"/>
      <c r="H729" s="246" t="s">
        <v>622</v>
      </c>
      <c r="I729" s="247">
        <f>J729+K729+L729+M729</f>
        <v>5000</v>
      </c>
      <c r="J729" s="247"/>
      <c r="K729" s="247">
        <v>5000</v>
      </c>
      <c r="L729" s="247"/>
      <c r="M729" s="247"/>
    </row>
    <row r="730" spans="2:13" x14ac:dyDescent="0.25">
      <c r="B730" s="619"/>
      <c r="C730" s="622"/>
      <c r="D730" s="567"/>
      <c r="E730" s="621"/>
      <c r="F730" s="619"/>
      <c r="G730" s="619"/>
      <c r="H730" s="246" t="s">
        <v>623</v>
      </c>
      <c r="I730" s="247">
        <f>J730+K730+L730+M730</f>
        <v>0</v>
      </c>
      <c r="J730" s="247"/>
      <c r="K730" s="247"/>
      <c r="L730" s="247"/>
      <c r="M730" s="247"/>
    </row>
    <row r="731" spans="2:13" ht="26.25" x14ac:dyDescent="0.25">
      <c r="B731" s="619">
        <v>14.15</v>
      </c>
      <c r="C731" s="622" t="s">
        <v>818</v>
      </c>
      <c r="D731" s="567" t="s">
        <v>162</v>
      </c>
      <c r="E731" s="621" t="s">
        <v>162</v>
      </c>
      <c r="F731" s="619">
        <v>2015</v>
      </c>
      <c r="G731" s="619">
        <v>2015</v>
      </c>
      <c r="H731" s="244" t="s">
        <v>620</v>
      </c>
      <c r="I731" s="245">
        <f>I732+I733+I734</f>
        <v>250</v>
      </c>
      <c r="J731" s="245">
        <f>J732+J733+J734</f>
        <v>0</v>
      </c>
      <c r="K731" s="245">
        <f>K732+K733+K734</f>
        <v>0</v>
      </c>
      <c r="L731" s="245">
        <f>L732+L733+L734</f>
        <v>250</v>
      </c>
      <c r="M731" s="245">
        <f>M732+M733+M734</f>
        <v>0</v>
      </c>
    </row>
    <row r="732" spans="2:13" x14ac:dyDescent="0.25">
      <c r="B732" s="619"/>
      <c r="C732" s="622"/>
      <c r="D732" s="567"/>
      <c r="E732" s="621"/>
      <c r="F732" s="619"/>
      <c r="G732" s="619"/>
      <c r="H732" s="246" t="s">
        <v>621</v>
      </c>
      <c r="I732" s="247">
        <f>J732+K732+L732+M732</f>
        <v>0</v>
      </c>
      <c r="J732" s="247"/>
      <c r="K732" s="247"/>
      <c r="L732" s="247"/>
      <c r="M732" s="247"/>
    </row>
    <row r="733" spans="2:13" x14ac:dyDescent="0.25">
      <c r="B733" s="619"/>
      <c r="C733" s="622"/>
      <c r="D733" s="567"/>
      <c r="E733" s="621"/>
      <c r="F733" s="619"/>
      <c r="G733" s="619"/>
      <c r="H733" s="246" t="s">
        <v>622</v>
      </c>
      <c r="I733" s="247">
        <f>J733+K733+L733+M733</f>
        <v>250</v>
      </c>
      <c r="J733" s="247"/>
      <c r="K733" s="247"/>
      <c r="L733" s="247">
        <v>250</v>
      </c>
      <c r="M733" s="247"/>
    </row>
    <row r="734" spans="2:13" x14ac:dyDescent="0.25">
      <c r="B734" s="619"/>
      <c r="C734" s="622"/>
      <c r="D734" s="567"/>
      <c r="E734" s="621"/>
      <c r="F734" s="619"/>
      <c r="G734" s="619"/>
      <c r="H734" s="246" t="s">
        <v>623</v>
      </c>
      <c r="I734" s="247">
        <f>J734+K734+L734+M734</f>
        <v>0</v>
      </c>
      <c r="J734" s="247"/>
      <c r="K734" s="247"/>
      <c r="L734" s="247"/>
      <c r="M734" s="247"/>
    </row>
    <row r="735" spans="2:13" ht="26.25" x14ac:dyDescent="0.25">
      <c r="B735" s="619">
        <v>14.16</v>
      </c>
      <c r="C735" s="622" t="s">
        <v>819</v>
      </c>
      <c r="D735" s="567" t="s">
        <v>162</v>
      </c>
      <c r="E735" s="621" t="s">
        <v>162</v>
      </c>
      <c r="F735" s="619">
        <v>2015</v>
      </c>
      <c r="G735" s="619">
        <v>2016</v>
      </c>
      <c r="H735" s="244" t="s">
        <v>620</v>
      </c>
      <c r="I735" s="245">
        <f>I736+I737+I738</f>
        <v>450</v>
      </c>
      <c r="J735" s="245">
        <f>J736+J737+J738</f>
        <v>0</v>
      </c>
      <c r="K735" s="245">
        <f>K736+K737+K738</f>
        <v>450</v>
      </c>
      <c r="L735" s="245">
        <f>L736+L737+L738</f>
        <v>0</v>
      </c>
      <c r="M735" s="245">
        <f>M736+M737+M738</f>
        <v>0</v>
      </c>
    </row>
    <row r="736" spans="2:13" x14ac:dyDescent="0.25">
      <c r="B736" s="619"/>
      <c r="C736" s="622"/>
      <c r="D736" s="567"/>
      <c r="E736" s="621"/>
      <c r="F736" s="619"/>
      <c r="G736" s="619"/>
      <c r="H736" s="246" t="s">
        <v>621</v>
      </c>
      <c r="I736" s="247">
        <f>J736+K736+L736+M736</f>
        <v>0</v>
      </c>
      <c r="J736" s="247"/>
      <c r="K736" s="247"/>
      <c r="L736" s="247"/>
      <c r="M736" s="247"/>
    </row>
    <row r="737" spans="2:13" x14ac:dyDescent="0.25">
      <c r="B737" s="619"/>
      <c r="C737" s="622"/>
      <c r="D737" s="567"/>
      <c r="E737" s="621"/>
      <c r="F737" s="619"/>
      <c r="G737" s="619"/>
      <c r="H737" s="246" t="s">
        <v>622</v>
      </c>
      <c r="I737" s="247">
        <f>J737+K737+L737+M737</f>
        <v>300</v>
      </c>
      <c r="J737" s="247"/>
      <c r="K737" s="247">
        <v>300</v>
      </c>
      <c r="L737" s="247"/>
      <c r="M737" s="247"/>
    </row>
    <row r="738" spans="2:13" x14ac:dyDescent="0.25">
      <c r="B738" s="619"/>
      <c r="C738" s="622"/>
      <c r="D738" s="567"/>
      <c r="E738" s="621"/>
      <c r="F738" s="619"/>
      <c r="G738" s="619"/>
      <c r="H738" s="246" t="s">
        <v>623</v>
      </c>
      <c r="I738" s="247">
        <f>J738+K738+L738+M738</f>
        <v>150</v>
      </c>
      <c r="J738" s="247"/>
      <c r="K738" s="247">
        <v>150</v>
      </c>
      <c r="L738" s="247"/>
      <c r="M738" s="247"/>
    </row>
    <row r="739" spans="2:13" ht="28.5" customHeight="1" x14ac:dyDescent="0.25">
      <c r="B739" s="624">
        <v>14.17</v>
      </c>
      <c r="C739" s="633" t="s">
        <v>820</v>
      </c>
      <c r="D739" s="567" t="s">
        <v>162</v>
      </c>
      <c r="E739" s="621" t="s">
        <v>162</v>
      </c>
      <c r="F739" s="624">
        <v>2015</v>
      </c>
      <c r="G739" s="624">
        <v>2015</v>
      </c>
      <c r="H739" s="244" t="s">
        <v>620</v>
      </c>
      <c r="I739" s="245">
        <f>I740+I741+I742</f>
        <v>200</v>
      </c>
      <c r="J739" s="245">
        <f>J740+J741+J742</f>
        <v>0</v>
      </c>
      <c r="K739" s="245">
        <f>K740+K741+K742</f>
        <v>200</v>
      </c>
      <c r="L739" s="245">
        <f>L740+L741+L742</f>
        <v>0</v>
      </c>
      <c r="M739" s="245">
        <f>M740+M741+M742</f>
        <v>0</v>
      </c>
    </row>
    <row r="740" spans="2:13" ht="15.75" customHeight="1" x14ac:dyDescent="0.25">
      <c r="B740" s="625"/>
      <c r="C740" s="634"/>
      <c r="D740" s="567"/>
      <c r="E740" s="621"/>
      <c r="F740" s="625"/>
      <c r="G740" s="625"/>
      <c r="H740" s="246" t="s">
        <v>621</v>
      </c>
      <c r="I740" s="247">
        <f>J740+K740+L740+M740</f>
        <v>0</v>
      </c>
      <c r="J740" s="247"/>
      <c r="K740" s="247"/>
      <c r="L740" s="247"/>
      <c r="M740" s="247"/>
    </row>
    <row r="741" spans="2:13" ht="15.75" customHeight="1" x14ac:dyDescent="0.25">
      <c r="B741" s="625"/>
      <c r="C741" s="634"/>
      <c r="D741" s="567"/>
      <c r="E741" s="621"/>
      <c r="F741" s="625"/>
      <c r="G741" s="625"/>
      <c r="H741" s="246" t="s">
        <v>622</v>
      </c>
      <c r="I741" s="247">
        <f>J741+K741+L741+M741</f>
        <v>200</v>
      </c>
      <c r="J741" s="247"/>
      <c r="K741" s="247">
        <v>200</v>
      </c>
      <c r="L741" s="247"/>
      <c r="M741" s="247"/>
    </row>
    <row r="742" spans="2:13" ht="15.75" customHeight="1" x14ac:dyDescent="0.25">
      <c r="B742" s="626"/>
      <c r="C742" s="635"/>
      <c r="D742" s="567"/>
      <c r="E742" s="621"/>
      <c r="F742" s="626"/>
      <c r="G742" s="626"/>
      <c r="H742" s="246" t="s">
        <v>623</v>
      </c>
      <c r="I742" s="247">
        <f>J742+K742+L742+M742</f>
        <v>0</v>
      </c>
      <c r="J742" s="247"/>
      <c r="K742" s="247"/>
      <c r="L742" s="247"/>
      <c r="M742" s="247"/>
    </row>
    <row r="743" spans="2:13" ht="100.5" customHeight="1" x14ac:dyDescent="0.25">
      <c r="B743" s="619">
        <v>14.18</v>
      </c>
      <c r="C743" s="622" t="s">
        <v>821</v>
      </c>
      <c r="D743" s="567" t="s">
        <v>162</v>
      </c>
      <c r="E743" s="621" t="s">
        <v>162</v>
      </c>
      <c r="F743" s="619">
        <v>2015</v>
      </c>
      <c r="G743" s="619">
        <v>2016</v>
      </c>
      <c r="H743" s="244" t="s">
        <v>620</v>
      </c>
      <c r="I743" s="245">
        <f>I744+I745+I746</f>
        <v>850</v>
      </c>
      <c r="J743" s="245">
        <f>J744+J745+J746</f>
        <v>0</v>
      </c>
      <c r="K743" s="245">
        <f>K744+K745+K746</f>
        <v>850</v>
      </c>
      <c r="L743" s="245">
        <f>L744+L745+L746</f>
        <v>0</v>
      </c>
      <c r="M743" s="245">
        <f>M744+M745+M746</f>
        <v>0</v>
      </c>
    </row>
    <row r="744" spans="2:13" x14ac:dyDescent="0.25">
      <c r="B744" s="619"/>
      <c r="C744" s="622"/>
      <c r="D744" s="567"/>
      <c r="E744" s="621"/>
      <c r="F744" s="619"/>
      <c r="G744" s="619"/>
      <c r="H744" s="246" t="s">
        <v>621</v>
      </c>
      <c r="I744" s="247">
        <f>J744+K744+L744+M744</f>
        <v>0</v>
      </c>
      <c r="J744" s="247"/>
      <c r="K744" s="247"/>
      <c r="L744" s="247"/>
      <c r="M744" s="247"/>
    </row>
    <row r="745" spans="2:13" x14ac:dyDescent="0.25">
      <c r="B745" s="619"/>
      <c r="C745" s="622"/>
      <c r="D745" s="567"/>
      <c r="E745" s="621"/>
      <c r="F745" s="619"/>
      <c r="G745" s="619"/>
      <c r="H745" s="246" t="s">
        <v>622</v>
      </c>
      <c r="I745" s="247">
        <f>J745+K745+L745+M745</f>
        <v>500</v>
      </c>
      <c r="J745" s="247"/>
      <c r="K745" s="247">
        <v>500</v>
      </c>
      <c r="L745" s="247"/>
      <c r="M745" s="247"/>
    </row>
    <row r="746" spans="2:13" x14ac:dyDescent="0.25">
      <c r="B746" s="619"/>
      <c r="C746" s="622"/>
      <c r="D746" s="567"/>
      <c r="E746" s="621"/>
      <c r="F746" s="619"/>
      <c r="G746" s="619"/>
      <c r="H746" s="246" t="s">
        <v>623</v>
      </c>
      <c r="I746" s="247">
        <f>J746+K746+L746+M746</f>
        <v>350</v>
      </c>
      <c r="J746" s="247"/>
      <c r="K746" s="247">
        <v>350</v>
      </c>
      <c r="L746" s="247"/>
      <c r="M746" s="247"/>
    </row>
    <row r="747" spans="2:13" ht="34.5" customHeight="1" x14ac:dyDescent="0.25">
      <c r="B747" s="646">
        <v>14.19</v>
      </c>
      <c r="C747" s="622" t="s">
        <v>822</v>
      </c>
      <c r="D747" s="567" t="s">
        <v>162</v>
      </c>
      <c r="E747" s="621" t="s">
        <v>162</v>
      </c>
      <c r="F747" s="619">
        <v>2016</v>
      </c>
      <c r="G747" s="619">
        <v>2016</v>
      </c>
      <c r="H747" s="244" t="s">
        <v>620</v>
      </c>
      <c r="I747" s="245">
        <f>I748+I749+I750</f>
        <v>4000</v>
      </c>
      <c r="J747" s="245">
        <f>J748+J749+J750</f>
        <v>0</v>
      </c>
      <c r="K747" s="245">
        <f>K748+K749+K750</f>
        <v>4000</v>
      </c>
      <c r="L747" s="245">
        <f>L748+L749+L750</f>
        <v>0</v>
      </c>
      <c r="M747" s="245">
        <f>M748+M749+M750</f>
        <v>0</v>
      </c>
    </row>
    <row r="748" spans="2:13" x14ac:dyDescent="0.25">
      <c r="B748" s="646"/>
      <c r="C748" s="622"/>
      <c r="D748" s="567"/>
      <c r="E748" s="621"/>
      <c r="F748" s="619"/>
      <c r="G748" s="619"/>
      <c r="H748" s="246" t="s">
        <v>621</v>
      </c>
      <c r="I748" s="247">
        <f>J748+K748+L748+M748</f>
        <v>0</v>
      </c>
      <c r="J748" s="247"/>
      <c r="K748" s="247"/>
      <c r="L748" s="247"/>
      <c r="M748" s="247"/>
    </row>
    <row r="749" spans="2:13" x14ac:dyDescent="0.25">
      <c r="B749" s="646"/>
      <c r="C749" s="622"/>
      <c r="D749" s="567"/>
      <c r="E749" s="621"/>
      <c r="F749" s="619"/>
      <c r="G749" s="619"/>
      <c r="H749" s="246" t="s">
        <v>622</v>
      </c>
      <c r="I749" s="247">
        <f>J749+K749+L749+M749</f>
        <v>0</v>
      </c>
      <c r="J749" s="247"/>
      <c r="K749" s="247"/>
      <c r="L749" s="247"/>
      <c r="M749" s="247"/>
    </row>
    <row r="750" spans="2:13" x14ac:dyDescent="0.25">
      <c r="B750" s="646"/>
      <c r="C750" s="622"/>
      <c r="D750" s="567"/>
      <c r="E750" s="621"/>
      <c r="F750" s="619"/>
      <c r="G750" s="619"/>
      <c r="H750" s="246" t="s">
        <v>623</v>
      </c>
      <c r="I750" s="247">
        <f>J750+K750+L750+M750</f>
        <v>4000</v>
      </c>
      <c r="J750" s="247"/>
      <c r="K750" s="247">
        <v>4000</v>
      </c>
      <c r="L750" s="247"/>
      <c r="M750" s="247"/>
    </row>
    <row r="751" spans="2:13" ht="35.25" customHeight="1" x14ac:dyDescent="0.25">
      <c r="B751" s="646">
        <v>14.2</v>
      </c>
      <c r="C751" s="622" t="s">
        <v>823</v>
      </c>
      <c r="D751" s="567" t="s">
        <v>162</v>
      </c>
      <c r="E751" s="621" t="s">
        <v>162</v>
      </c>
      <c r="F751" s="619">
        <v>2016</v>
      </c>
      <c r="G751" s="619">
        <v>2016</v>
      </c>
      <c r="H751" s="244" t="s">
        <v>620</v>
      </c>
      <c r="I751" s="245">
        <f>I752+I753+I754</f>
        <v>4200</v>
      </c>
      <c r="J751" s="245">
        <f>J752+J753+J754</f>
        <v>0</v>
      </c>
      <c r="K751" s="245">
        <f>K752+K753+K754</f>
        <v>4200</v>
      </c>
      <c r="L751" s="245">
        <f>L752+L753+L754</f>
        <v>0</v>
      </c>
      <c r="M751" s="245">
        <f>M752+M753+M754</f>
        <v>0</v>
      </c>
    </row>
    <row r="752" spans="2:13" x14ac:dyDescent="0.25">
      <c r="B752" s="646"/>
      <c r="C752" s="622"/>
      <c r="D752" s="567"/>
      <c r="E752" s="621"/>
      <c r="F752" s="619"/>
      <c r="G752" s="619"/>
      <c r="H752" s="246" t="s">
        <v>621</v>
      </c>
      <c r="I752" s="247">
        <f>J752+K752+L752+M752</f>
        <v>0</v>
      </c>
      <c r="J752" s="247"/>
      <c r="K752" s="247"/>
      <c r="L752" s="247"/>
      <c r="M752" s="247"/>
    </row>
    <row r="753" spans="2:13" x14ac:dyDescent="0.25">
      <c r="B753" s="646"/>
      <c r="C753" s="622"/>
      <c r="D753" s="567"/>
      <c r="E753" s="621"/>
      <c r="F753" s="619"/>
      <c r="G753" s="619"/>
      <c r="H753" s="246" t="s">
        <v>622</v>
      </c>
      <c r="I753" s="247">
        <f>J753+K753+L753+M753</f>
        <v>0</v>
      </c>
      <c r="J753" s="247"/>
      <c r="K753" s="247"/>
      <c r="L753" s="247"/>
      <c r="M753" s="247"/>
    </row>
    <row r="754" spans="2:13" x14ac:dyDescent="0.25">
      <c r="B754" s="646"/>
      <c r="C754" s="622"/>
      <c r="D754" s="567"/>
      <c r="E754" s="621"/>
      <c r="F754" s="619"/>
      <c r="G754" s="619"/>
      <c r="H754" s="246" t="s">
        <v>623</v>
      </c>
      <c r="I754" s="247">
        <f>J754+K754+L754+M754</f>
        <v>4200</v>
      </c>
      <c r="J754" s="247"/>
      <c r="K754" s="247">
        <v>4200</v>
      </c>
      <c r="L754" s="247"/>
      <c r="M754" s="247"/>
    </row>
    <row r="755" spans="2:13" ht="71.25" customHeight="1" x14ac:dyDescent="0.25">
      <c r="B755" s="619">
        <v>14.21</v>
      </c>
      <c r="C755" s="622" t="s">
        <v>824</v>
      </c>
      <c r="D755" s="567" t="s">
        <v>162</v>
      </c>
      <c r="E755" s="621" t="s">
        <v>162</v>
      </c>
      <c r="F755" s="619">
        <v>2016</v>
      </c>
      <c r="G755" s="619">
        <v>2016</v>
      </c>
      <c r="H755" s="244" t="s">
        <v>620</v>
      </c>
      <c r="I755" s="245">
        <f>I756+I757+I758</f>
        <v>6930</v>
      </c>
      <c r="J755" s="245">
        <f>J756+J757+J758</f>
        <v>0</v>
      </c>
      <c r="K755" s="245">
        <f>K756+K757+K758</f>
        <v>6930</v>
      </c>
      <c r="L755" s="245">
        <f>L756+L757+L758</f>
        <v>0</v>
      </c>
      <c r="M755" s="245">
        <f>M756+M757+M758</f>
        <v>0</v>
      </c>
    </row>
    <row r="756" spans="2:13" x14ac:dyDescent="0.25">
      <c r="B756" s="619"/>
      <c r="C756" s="622"/>
      <c r="D756" s="567"/>
      <c r="E756" s="621"/>
      <c r="F756" s="619"/>
      <c r="G756" s="619"/>
      <c r="H756" s="246" t="s">
        <v>621</v>
      </c>
      <c r="I756" s="247">
        <f>J756+K756+L756+M756</f>
        <v>0</v>
      </c>
      <c r="J756" s="247"/>
      <c r="K756" s="247"/>
      <c r="L756" s="247"/>
      <c r="M756" s="247"/>
    </row>
    <row r="757" spans="2:13" x14ac:dyDescent="0.25">
      <c r="B757" s="619"/>
      <c r="C757" s="622"/>
      <c r="D757" s="567"/>
      <c r="E757" s="621"/>
      <c r="F757" s="619"/>
      <c r="G757" s="619"/>
      <c r="H757" s="246" t="s">
        <v>622</v>
      </c>
      <c r="I757" s="247">
        <f>J757+K757+L757+M757</f>
        <v>0</v>
      </c>
      <c r="J757" s="247"/>
      <c r="K757" s="247"/>
      <c r="L757" s="247"/>
      <c r="M757" s="247"/>
    </row>
    <row r="758" spans="2:13" x14ac:dyDescent="0.25">
      <c r="B758" s="619"/>
      <c r="C758" s="622"/>
      <c r="D758" s="567"/>
      <c r="E758" s="621"/>
      <c r="F758" s="619"/>
      <c r="G758" s="619"/>
      <c r="H758" s="246" t="s">
        <v>623</v>
      </c>
      <c r="I758" s="247">
        <f>J758+K758+L758+M758</f>
        <v>6930</v>
      </c>
      <c r="J758" s="247"/>
      <c r="K758" s="247">
        <v>6930</v>
      </c>
      <c r="L758" s="247"/>
      <c r="M758" s="247"/>
    </row>
    <row r="759" spans="2:13" ht="23.25" customHeight="1" x14ac:dyDescent="0.25">
      <c r="B759" s="619">
        <v>14.22</v>
      </c>
      <c r="C759" s="622" t="s">
        <v>825</v>
      </c>
      <c r="D759" s="567" t="s">
        <v>162</v>
      </c>
      <c r="E759" s="621" t="s">
        <v>162</v>
      </c>
      <c r="F759" s="619">
        <v>2016</v>
      </c>
      <c r="G759" s="619">
        <v>2016</v>
      </c>
      <c r="H759" s="244" t="s">
        <v>620</v>
      </c>
      <c r="I759" s="245">
        <f>I760+I761+I762</f>
        <v>13000</v>
      </c>
      <c r="J759" s="245">
        <f>J760+J761+J762</f>
        <v>0</v>
      </c>
      <c r="K759" s="245">
        <f>K760+K761+K762</f>
        <v>13000</v>
      </c>
      <c r="L759" s="245">
        <f>L760+L761+L762</f>
        <v>0</v>
      </c>
      <c r="M759" s="245">
        <f>M760+M761+M762</f>
        <v>0</v>
      </c>
    </row>
    <row r="760" spans="2:13" x14ac:dyDescent="0.25">
      <c r="B760" s="619"/>
      <c r="C760" s="622"/>
      <c r="D760" s="567"/>
      <c r="E760" s="621"/>
      <c r="F760" s="619"/>
      <c r="G760" s="619"/>
      <c r="H760" s="246" t="s">
        <v>621</v>
      </c>
      <c r="I760" s="247">
        <f>J760+K760+L760+M760</f>
        <v>0</v>
      </c>
      <c r="J760" s="247"/>
      <c r="K760" s="247"/>
      <c r="L760" s="247"/>
      <c r="M760" s="247"/>
    </row>
    <row r="761" spans="2:13" x14ac:dyDescent="0.25">
      <c r="B761" s="619"/>
      <c r="C761" s="622"/>
      <c r="D761" s="567"/>
      <c r="E761" s="621"/>
      <c r="F761" s="619"/>
      <c r="G761" s="619"/>
      <c r="H761" s="246" t="s">
        <v>622</v>
      </c>
      <c r="I761" s="247">
        <f>J761+K761+L761+M761</f>
        <v>0</v>
      </c>
      <c r="J761" s="247"/>
      <c r="K761" s="247"/>
      <c r="L761" s="247"/>
      <c r="M761" s="247"/>
    </row>
    <row r="762" spans="2:13" x14ac:dyDescent="0.25">
      <c r="B762" s="619"/>
      <c r="C762" s="622"/>
      <c r="D762" s="567"/>
      <c r="E762" s="621"/>
      <c r="F762" s="619"/>
      <c r="G762" s="619"/>
      <c r="H762" s="246" t="s">
        <v>623</v>
      </c>
      <c r="I762" s="247">
        <f>J762+K762+L762+M762</f>
        <v>13000</v>
      </c>
      <c r="J762" s="247"/>
      <c r="K762" s="247">
        <v>13000</v>
      </c>
      <c r="L762" s="247"/>
      <c r="M762" s="247"/>
    </row>
    <row r="763" spans="2:13" ht="51.75" customHeight="1" x14ac:dyDescent="0.25">
      <c r="B763" s="619">
        <v>14.23</v>
      </c>
      <c r="C763" s="622" t="s">
        <v>826</v>
      </c>
      <c r="D763" s="567" t="s">
        <v>162</v>
      </c>
      <c r="E763" s="621" t="s">
        <v>162</v>
      </c>
      <c r="F763" s="619">
        <v>2016</v>
      </c>
      <c r="G763" s="619">
        <v>2016</v>
      </c>
      <c r="H763" s="244" t="s">
        <v>620</v>
      </c>
      <c r="I763" s="245">
        <f>I764+I765+I766</f>
        <v>6217.6</v>
      </c>
      <c r="J763" s="245">
        <f>J764+J765+J766</f>
        <v>0</v>
      </c>
      <c r="K763" s="245">
        <f>K764+K765+K766</f>
        <v>6217.6</v>
      </c>
      <c r="L763" s="245">
        <f>L764+L765+L766</f>
        <v>0</v>
      </c>
      <c r="M763" s="245">
        <f>M764+M765+M766</f>
        <v>0</v>
      </c>
    </row>
    <row r="764" spans="2:13" x14ac:dyDescent="0.25">
      <c r="B764" s="619"/>
      <c r="C764" s="622"/>
      <c r="D764" s="567"/>
      <c r="E764" s="621"/>
      <c r="F764" s="619"/>
      <c r="G764" s="619"/>
      <c r="H764" s="246" t="s">
        <v>621</v>
      </c>
      <c r="I764" s="247">
        <f>J764+K764+L764+M764</f>
        <v>0</v>
      </c>
      <c r="J764" s="247"/>
      <c r="K764" s="247"/>
      <c r="L764" s="247"/>
      <c r="M764" s="247"/>
    </row>
    <row r="765" spans="2:13" x14ac:dyDescent="0.25">
      <c r="B765" s="619"/>
      <c r="C765" s="622"/>
      <c r="D765" s="567"/>
      <c r="E765" s="621"/>
      <c r="F765" s="619"/>
      <c r="G765" s="619"/>
      <c r="H765" s="246" t="s">
        <v>622</v>
      </c>
      <c r="I765" s="247">
        <f>J765+K765+L765+M765</f>
        <v>0</v>
      </c>
      <c r="J765" s="247"/>
      <c r="K765" s="247"/>
      <c r="L765" s="247"/>
      <c r="M765" s="247"/>
    </row>
    <row r="766" spans="2:13" x14ac:dyDescent="0.25">
      <c r="B766" s="619"/>
      <c r="C766" s="622"/>
      <c r="D766" s="567"/>
      <c r="E766" s="621"/>
      <c r="F766" s="619"/>
      <c r="G766" s="619"/>
      <c r="H766" s="246" t="s">
        <v>623</v>
      </c>
      <c r="I766" s="247">
        <f>J766+K766+L766+M766</f>
        <v>6217.6</v>
      </c>
      <c r="J766" s="247"/>
      <c r="K766" s="247">
        <v>6217.6</v>
      </c>
      <c r="L766" s="247"/>
      <c r="M766" s="247"/>
    </row>
    <row r="767" spans="2:13" ht="91.5" customHeight="1" x14ac:dyDescent="0.25">
      <c r="B767" s="619">
        <v>14.24</v>
      </c>
      <c r="C767" s="622" t="s">
        <v>827</v>
      </c>
      <c r="D767" s="567" t="s">
        <v>162</v>
      </c>
      <c r="E767" s="621" t="s">
        <v>162</v>
      </c>
      <c r="F767" s="619">
        <v>2016</v>
      </c>
      <c r="G767" s="619">
        <v>2016</v>
      </c>
      <c r="H767" s="244" t="s">
        <v>620</v>
      </c>
      <c r="I767" s="245">
        <f>I768+I769+I770</f>
        <v>6929.6</v>
      </c>
      <c r="J767" s="245">
        <f>J768+J769+J770</f>
        <v>0</v>
      </c>
      <c r="K767" s="245">
        <f>K768+K769+K770</f>
        <v>6929.6</v>
      </c>
      <c r="L767" s="245">
        <f>L768+L769+L770</f>
        <v>0</v>
      </c>
      <c r="M767" s="245">
        <f>M768+M769+M770</f>
        <v>0</v>
      </c>
    </row>
    <row r="768" spans="2:13" x14ac:dyDescent="0.25">
      <c r="B768" s="619"/>
      <c r="C768" s="622"/>
      <c r="D768" s="567"/>
      <c r="E768" s="621"/>
      <c r="F768" s="619"/>
      <c r="G768" s="619"/>
      <c r="H768" s="246" t="s">
        <v>621</v>
      </c>
      <c r="I768" s="247">
        <f>J768+K768+L768+M768</f>
        <v>0</v>
      </c>
      <c r="J768" s="247"/>
      <c r="K768" s="247"/>
      <c r="L768" s="247"/>
      <c r="M768" s="247"/>
    </row>
    <row r="769" spans="2:13" x14ac:dyDescent="0.25">
      <c r="B769" s="619"/>
      <c r="C769" s="622"/>
      <c r="D769" s="567"/>
      <c r="E769" s="621"/>
      <c r="F769" s="619"/>
      <c r="G769" s="619"/>
      <c r="H769" s="246" t="s">
        <v>622</v>
      </c>
      <c r="I769" s="247">
        <f>J769+K769+L769+M769</f>
        <v>0</v>
      </c>
      <c r="J769" s="247"/>
      <c r="K769" s="247"/>
      <c r="L769" s="247"/>
      <c r="M769" s="247"/>
    </row>
    <row r="770" spans="2:13" x14ac:dyDescent="0.25">
      <c r="B770" s="619"/>
      <c r="C770" s="622"/>
      <c r="D770" s="567"/>
      <c r="E770" s="621"/>
      <c r="F770" s="619"/>
      <c r="G770" s="619"/>
      <c r="H770" s="246" t="s">
        <v>623</v>
      </c>
      <c r="I770" s="247">
        <f>J770+K770+L770+M770</f>
        <v>6929.6</v>
      </c>
      <c r="J770" s="247"/>
      <c r="K770" s="247">
        <v>6929.6</v>
      </c>
      <c r="L770" s="247"/>
      <c r="M770" s="247"/>
    </row>
    <row r="771" spans="2:13" ht="28.5" customHeight="1" x14ac:dyDescent="0.25">
      <c r="B771" s="624">
        <v>14.25</v>
      </c>
      <c r="C771" s="633" t="s">
        <v>828</v>
      </c>
      <c r="D771" s="567" t="s">
        <v>162</v>
      </c>
      <c r="E771" s="621" t="s">
        <v>162</v>
      </c>
      <c r="F771" s="624">
        <v>2017</v>
      </c>
      <c r="G771" s="624">
        <v>2017</v>
      </c>
      <c r="H771" s="244" t="s">
        <v>620</v>
      </c>
      <c r="I771" s="245">
        <f>I772+I773+I774</f>
        <v>0</v>
      </c>
      <c r="J771" s="245">
        <f>J772+J773+J774</f>
        <v>0</v>
      </c>
      <c r="K771" s="245">
        <f>K772+K773+K774</f>
        <v>0</v>
      </c>
      <c r="L771" s="245">
        <f>L772+L773+L774</f>
        <v>0</v>
      </c>
      <c r="M771" s="245">
        <f>M772+M773+M774</f>
        <v>0</v>
      </c>
    </row>
    <row r="772" spans="2:13" ht="15.75" customHeight="1" x14ac:dyDescent="0.25">
      <c r="B772" s="625"/>
      <c r="C772" s="634"/>
      <c r="D772" s="567"/>
      <c r="E772" s="621"/>
      <c r="F772" s="625"/>
      <c r="G772" s="625"/>
      <c r="H772" s="246" t="s">
        <v>621</v>
      </c>
      <c r="I772" s="247">
        <f>J772+K772+L772+M772</f>
        <v>0</v>
      </c>
      <c r="J772" s="247"/>
      <c r="K772" s="247"/>
      <c r="L772" s="247"/>
      <c r="M772" s="247"/>
    </row>
    <row r="773" spans="2:13" ht="15.75" customHeight="1" x14ac:dyDescent="0.25">
      <c r="B773" s="625"/>
      <c r="C773" s="634"/>
      <c r="D773" s="567"/>
      <c r="E773" s="621"/>
      <c r="F773" s="625"/>
      <c r="G773" s="625"/>
      <c r="H773" s="246" t="s">
        <v>622</v>
      </c>
      <c r="I773" s="247">
        <f>J773+K773+L773+M773</f>
        <v>0</v>
      </c>
      <c r="J773" s="247"/>
      <c r="K773" s="247"/>
      <c r="L773" s="247"/>
      <c r="M773" s="247"/>
    </row>
    <row r="774" spans="2:13" ht="15.75" customHeight="1" x14ac:dyDescent="0.25">
      <c r="B774" s="626"/>
      <c r="C774" s="635"/>
      <c r="D774" s="567"/>
      <c r="E774" s="621"/>
      <c r="F774" s="626"/>
      <c r="G774" s="626"/>
      <c r="H774" s="246" t="s">
        <v>623</v>
      </c>
      <c r="I774" s="247">
        <f>J774+K774+L774+M774</f>
        <v>0</v>
      </c>
      <c r="J774" s="247"/>
      <c r="K774" s="247"/>
      <c r="L774" s="247"/>
      <c r="M774" s="247"/>
    </row>
    <row r="775" spans="2:13" ht="57" customHeight="1" x14ac:dyDescent="0.25">
      <c r="B775" s="624">
        <v>14.26</v>
      </c>
      <c r="C775" s="633" t="s">
        <v>829</v>
      </c>
      <c r="D775" s="567" t="s">
        <v>162</v>
      </c>
      <c r="E775" s="621" t="s">
        <v>162</v>
      </c>
      <c r="F775" s="624">
        <v>2017</v>
      </c>
      <c r="G775" s="624">
        <v>2017</v>
      </c>
      <c r="H775" s="244" t="s">
        <v>620</v>
      </c>
      <c r="I775" s="245">
        <f>I776+I777+I778</f>
        <v>0</v>
      </c>
      <c r="J775" s="245">
        <f>J776+J777+J778</f>
        <v>0</v>
      </c>
      <c r="K775" s="245">
        <f>K776+K777+K778</f>
        <v>0</v>
      </c>
      <c r="L775" s="245">
        <f>L776+L777+L778</f>
        <v>0</v>
      </c>
      <c r="M775" s="245">
        <f>M776+M777+M778</f>
        <v>0</v>
      </c>
    </row>
    <row r="776" spans="2:13" x14ac:dyDescent="0.25">
      <c r="B776" s="625"/>
      <c r="C776" s="634"/>
      <c r="D776" s="567"/>
      <c r="E776" s="621"/>
      <c r="F776" s="625"/>
      <c r="G776" s="625"/>
      <c r="H776" s="246" t="s">
        <v>621</v>
      </c>
      <c r="I776" s="247">
        <f>J776+K776+L776+M776</f>
        <v>0</v>
      </c>
      <c r="J776" s="247"/>
      <c r="K776" s="247"/>
      <c r="L776" s="247"/>
      <c r="M776" s="247"/>
    </row>
    <row r="777" spans="2:13" x14ac:dyDescent="0.25">
      <c r="B777" s="625"/>
      <c r="C777" s="634"/>
      <c r="D777" s="567"/>
      <c r="E777" s="621"/>
      <c r="F777" s="625"/>
      <c r="G777" s="625"/>
      <c r="H777" s="246" t="s">
        <v>622</v>
      </c>
      <c r="I777" s="247">
        <f>J777+K777+L777+M777</f>
        <v>0</v>
      </c>
      <c r="J777" s="247"/>
      <c r="K777" s="247"/>
      <c r="L777" s="247"/>
      <c r="M777" s="247"/>
    </row>
    <row r="778" spans="2:13" x14ac:dyDescent="0.25">
      <c r="B778" s="626"/>
      <c r="C778" s="635"/>
      <c r="D778" s="567"/>
      <c r="E778" s="621"/>
      <c r="F778" s="626"/>
      <c r="G778" s="626"/>
      <c r="H778" s="246" t="s">
        <v>623</v>
      </c>
      <c r="I778" s="247">
        <f>J778+K778+L778+M778</f>
        <v>0</v>
      </c>
      <c r="J778" s="247"/>
      <c r="K778" s="247"/>
      <c r="L778" s="247"/>
      <c r="M778" s="247"/>
    </row>
    <row r="779" spans="2:13" ht="75.75" customHeight="1" x14ac:dyDescent="0.25">
      <c r="B779" s="624">
        <v>14.27</v>
      </c>
      <c r="C779" s="633" t="s">
        <v>830</v>
      </c>
      <c r="D779" s="567" t="s">
        <v>162</v>
      </c>
      <c r="E779" s="621" t="s">
        <v>162</v>
      </c>
      <c r="F779" s="624">
        <v>2017</v>
      </c>
      <c r="G779" s="624">
        <v>2017</v>
      </c>
      <c r="H779" s="244" t="s">
        <v>620</v>
      </c>
      <c r="I779" s="245">
        <f>I780+I781+I782</f>
        <v>0</v>
      </c>
      <c r="J779" s="245">
        <f>J780+J781+J782</f>
        <v>0</v>
      </c>
      <c r="K779" s="245">
        <f>K780+K781+K782</f>
        <v>0</v>
      </c>
      <c r="L779" s="245">
        <f>L780+L781+L782</f>
        <v>0</v>
      </c>
      <c r="M779" s="245">
        <f>M780+M781+M782</f>
        <v>0</v>
      </c>
    </row>
    <row r="780" spans="2:13" x14ac:dyDescent="0.25">
      <c r="B780" s="625"/>
      <c r="C780" s="634"/>
      <c r="D780" s="567"/>
      <c r="E780" s="621"/>
      <c r="F780" s="625"/>
      <c r="G780" s="625"/>
      <c r="H780" s="246" t="s">
        <v>621</v>
      </c>
      <c r="I780" s="247">
        <f>J780+K780+L780+M780</f>
        <v>0</v>
      </c>
      <c r="J780" s="247"/>
      <c r="K780" s="247"/>
      <c r="L780" s="247"/>
      <c r="M780" s="247"/>
    </row>
    <row r="781" spans="2:13" x14ac:dyDescent="0.25">
      <c r="B781" s="625"/>
      <c r="C781" s="634"/>
      <c r="D781" s="567"/>
      <c r="E781" s="621"/>
      <c r="F781" s="625"/>
      <c r="G781" s="625"/>
      <c r="H781" s="246" t="s">
        <v>622</v>
      </c>
      <c r="I781" s="247">
        <f>J781+K781+L781+M781</f>
        <v>0</v>
      </c>
      <c r="J781" s="247"/>
      <c r="K781" s="247"/>
      <c r="L781" s="247"/>
      <c r="M781" s="247"/>
    </row>
    <row r="782" spans="2:13" x14ac:dyDescent="0.25">
      <c r="B782" s="626"/>
      <c r="C782" s="635"/>
      <c r="D782" s="567"/>
      <c r="E782" s="621"/>
      <c r="F782" s="626"/>
      <c r="G782" s="626"/>
      <c r="H782" s="246" t="s">
        <v>623</v>
      </c>
      <c r="I782" s="247">
        <f>J782+K782+L782+M782</f>
        <v>0</v>
      </c>
      <c r="J782" s="247"/>
      <c r="K782" s="247"/>
      <c r="L782" s="247"/>
      <c r="M782" s="247"/>
    </row>
    <row r="783" spans="2:13" ht="84.75" customHeight="1" x14ac:dyDescent="0.25">
      <c r="B783" s="624">
        <v>14.28</v>
      </c>
      <c r="C783" s="633" t="s">
        <v>831</v>
      </c>
      <c r="D783" s="567" t="s">
        <v>162</v>
      </c>
      <c r="E783" s="621" t="s">
        <v>162</v>
      </c>
      <c r="F783" s="624">
        <v>2017</v>
      </c>
      <c r="G783" s="624">
        <v>2017</v>
      </c>
      <c r="H783" s="244" t="s">
        <v>620</v>
      </c>
      <c r="I783" s="245">
        <f>I784+I785+I786</f>
        <v>0</v>
      </c>
      <c r="J783" s="245">
        <f>J784+J785+J786</f>
        <v>0</v>
      </c>
      <c r="K783" s="245">
        <f>K784+K785+K786</f>
        <v>0</v>
      </c>
      <c r="L783" s="245">
        <f>L784+L785+L786</f>
        <v>0</v>
      </c>
      <c r="M783" s="245">
        <f>M784+M785+M786</f>
        <v>0</v>
      </c>
    </row>
    <row r="784" spans="2:13" x14ac:dyDescent="0.25">
      <c r="B784" s="625"/>
      <c r="C784" s="634"/>
      <c r="D784" s="567"/>
      <c r="E784" s="621"/>
      <c r="F784" s="625"/>
      <c r="G784" s="625"/>
      <c r="H784" s="246" t="s">
        <v>621</v>
      </c>
      <c r="I784" s="247">
        <f>J784+K784+L784+M784</f>
        <v>0</v>
      </c>
      <c r="J784" s="247"/>
      <c r="K784" s="247"/>
      <c r="L784" s="247"/>
      <c r="M784" s="247"/>
    </row>
    <row r="785" spans="2:13" x14ac:dyDescent="0.25">
      <c r="B785" s="625"/>
      <c r="C785" s="634"/>
      <c r="D785" s="567"/>
      <c r="E785" s="621"/>
      <c r="F785" s="625"/>
      <c r="G785" s="625"/>
      <c r="H785" s="246" t="s">
        <v>622</v>
      </c>
      <c r="I785" s="247">
        <f>J785+K785+L785+M785</f>
        <v>0</v>
      </c>
      <c r="J785" s="247"/>
      <c r="K785" s="247"/>
      <c r="L785" s="247"/>
      <c r="M785" s="247"/>
    </row>
    <row r="786" spans="2:13" x14ac:dyDescent="0.25">
      <c r="B786" s="626"/>
      <c r="C786" s="635"/>
      <c r="D786" s="567"/>
      <c r="E786" s="621"/>
      <c r="F786" s="626"/>
      <c r="G786" s="626"/>
      <c r="H786" s="246" t="s">
        <v>623</v>
      </c>
      <c r="I786" s="247">
        <f>J786+K786+L786+M786</f>
        <v>0</v>
      </c>
      <c r="J786" s="247"/>
      <c r="K786" s="247"/>
      <c r="L786" s="247"/>
      <c r="M786" s="247"/>
    </row>
    <row r="787" spans="2:13" ht="44.25" customHeight="1" x14ac:dyDescent="0.25">
      <c r="B787" s="643">
        <v>14.29</v>
      </c>
      <c r="C787" s="633" t="s">
        <v>832</v>
      </c>
      <c r="D787" s="567" t="s">
        <v>162</v>
      </c>
      <c r="E787" s="621" t="s">
        <v>162</v>
      </c>
      <c r="F787" s="624">
        <v>2017</v>
      </c>
      <c r="G787" s="624">
        <v>2017</v>
      </c>
      <c r="H787" s="244" t="s">
        <v>620</v>
      </c>
      <c r="I787" s="245">
        <f>I788+I789+I790</f>
        <v>0</v>
      </c>
      <c r="J787" s="245">
        <f>J788+J789+J790</f>
        <v>0</v>
      </c>
      <c r="K787" s="245">
        <f>K788+K789+K790</f>
        <v>0</v>
      </c>
      <c r="L787" s="245">
        <f>L788+L789+L790</f>
        <v>0</v>
      </c>
      <c r="M787" s="245">
        <f>M788+M789+M790</f>
        <v>0</v>
      </c>
    </row>
    <row r="788" spans="2:13" x14ac:dyDescent="0.25">
      <c r="B788" s="644"/>
      <c r="C788" s="634"/>
      <c r="D788" s="567"/>
      <c r="E788" s="621"/>
      <c r="F788" s="625"/>
      <c r="G788" s="625"/>
      <c r="H788" s="246" t="s">
        <v>621</v>
      </c>
      <c r="I788" s="247">
        <f>J788+K788+L788+M788</f>
        <v>0</v>
      </c>
      <c r="J788" s="247"/>
      <c r="K788" s="247"/>
      <c r="L788" s="247"/>
      <c r="M788" s="247"/>
    </row>
    <row r="789" spans="2:13" x14ac:dyDescent="0.25">
      <c r="B789" s="644"/>
      <c r="C789" s="634"/>
      <c r="D789" s="567"/>
      <c r="E789" s="621"/>
      <c r="F789" s="625"/>
      <c r="G789" s="625"/>
      <c r="H789" s="246" t="s">
        <v>622</v>
      </c>
      <c r="I789" s="247">
        <f>J789+K789+L789+M789</f>
        <v>0</v>
      </c>
      <c r="J789" s="247"/>
      <c r="K789" s="247"/>
      <c r="L789" s="247"/>
      <c r="M789" s="247"/>
    </row>
    <row r="790" spans="2:13" x14ac:dyDescent="0.25">
      <c r="B790" s="645"/>
      <c r="C790" s="635"/>
      <c r="D790" s="567"/>
      <c r="E790" s="621"/>
      <c r="F790" s="626"/>
      <c r="G790" s="626"/>
      <c r="H790" s="246" t="s">
        <v>623</v>
      </c>
      <c r="I790" s="247">
        <f>J790+K790+L790+M790</f>
        <v>0</v>
      </c>
      <c r="J790" s="247"/>
      <c r="K790" s="247"/>
      <c r="L790" s="247"/>
      <c r="M790" s="247"/>
    </row>
    <row r="791" spans="2:13" ht="38.25" customHeight="1" x14ac:dyDescent="0.25">
      <c r="B791" s="624">
        <v>14.3</v>
      </c>
      <c r="C791" s="633" t="s">
        <v>833</v>
      </c>
      <c r="D791" s="567" t="s">
        <v>162</v>
      </c>
      <c r="E791" s="621" t="s">
        <v>162</v>
      </c>
      <c r="F791" s="624">
        <v>2018</v>
      </c>
      <c r="G791" s="624">
        <v>2018</v>
      </c>
      <c r="H791" s="244" t="s">
        <v>620</v>
      </c>
      <c r="I791" s="245">
        <f>I792+I793+I794</f>
        <v>0</v>
      </c>
      <c r="J791" s="245">
        <f>J792+J793+J794</f>
        <v>0</v>
      </c>
      <c r="K791" s="245">
        <f>K792+K793+K794</f>
        <v>0</v>
      </c>
      <c r="L791" s="245">
        <f>L792+L793+L794</f>
        <v>0</v>
      </c>
      <c r="M791" s="245">
        <f>M792+M793+M794</f>
        <v>0</v>
      </c>
    </row>
    <row r="792" spans="2:13" x14ac:dyDescent="0.25">
      <c r="B792" s="625"/>
      <c r="C792" s="634"/>
      <c r="D792" s="567"/>
      <c r="E792" s="621"/>
      <c r="F792" s="625"/>
      <c r="G792" s="625"/>
      <c r="H792" s="246" t="s">
        <v>621</v>
      </c>
      <c r="I792" s="247">
        <f>J792+K792+L792+M792</f>
        <v>0</v>
      </c>
      <c r="J792" s="247"/>
      <c r="K792" s="247"/>
      <c r="L792" s="247"/>
      <c r="M792" s="247"/>
    </row>
    <row r="793" spans="2:13" x14ac:dyDescent="0.25">
      <c r="B793" s="625"/>
      <c r="C793" s="634"/>
      <c r="D793" s="567"/>
      <c r="E793" s="621"/>
      <c r="F793" s="625"/>
      <c r="G793" s="625"/>
      <c r="H793" s="246" t="s">
        <v>622</v>
      </c>
      <c r="I793" s="247">
        <f>J793+K793+L793+M793</f>
        <v>0</v>
      </c>
      <c r="J793" s="247"/>
      <c r="K793" s="247"/>
      <c r="L793" s="247"/>
      <c r="M793" s="247"/>
    </row>
    <row r="794" spans="2:13" x14ac:dyDescent="0.25">
      <c r="B794" s="626"/>
      <c r="C794" s="635"/>
      <c r="D794" s="567"/>
      <c r="E794" s="621"/>
      <c r="F794" s="626"/>
      <c r="G794" s="626"/>
      <c r="H794" s="246" t="s">
        <v>623</v>
      </c>
      <c r="I794" s="247">
        <f>J794+K794+L794+M794</f>
        <v>0</v>
      </c>
      <c r="J794" s="247"/>
      <c r="K794" s="247"/>
      <c r="L794" s="247"/>
      <c r="M794" s="247"/>
    </row>
    <row r="795" spans="2:13" ht="42" customHeight="1" x14ac:dyDescent="0.25">
      <c r="B795" s="624">
        <v>14.31</v>
      </c>
      <c r="C795" s="633" t="s">
        <v>834</v>
      </c>
      <c r="D795" s="567" t="s">
        <v>162</v>
      </c>
      <c r="E795" s="621" t="s">
        <v>162</v>
      </c>
      <c r="F795" s="624">
        <v>2018</v>
      </c>
      <c r="G795" s="624">
        <v>2018</v>
      </c>
      <c r="H795" s="244" t="s">
        <v>620</v>
      </c>
      <c r="I795" s="245">
        <f>I796+I797+I798</f>
        <v>0</v>
      </c>
      <c r="J795" s="245">
        <f>J796+J797+J798</f>
        <v>0</v>
      </c>
      <c r="K795" s="245">
        <f>K796+K797+K798</f>
        <v>0</v>
      </c>
      <c r="L795" s="245">
        <f>L796+L797+L798</f>
        <v>0</v>
      </c>
      <c r="M795" s="245">
        <f>M796+M797+M798</f>
        <v>0</v>
      </c>
    </row>
    <row r="796" spans="2:13" x14ac:dyDescent="0.25">
      <c r="B796" s="625"/>
      <c r="C796" s="634"/>
      <c r="D796" s="567"/>
      <c r="E796" s="621"/>
      <c r="F796" s="625"/>
      <c r="G796" s="625"/>
      <c r="H796" s="246" t="s">
        <v>621</v>
      </c>
      <c r="I796" s="247">
        <f>J796+K796+L796+M796</f>
        <v>0</v>
      </c>
      <c r="J796" s="247"/>
      <c r="K796" s="247"/>
      <c r="L796" s="247"/>
      <c r="M796" s="247"/>
    </row>
    <row r="797" spans="2:13" x14ac:dyDescent="0.25">
      <c r="B797" s="625"/>
      <c r="C797" s="634"/>
      <c r="D797" s="567"/>
      <c r="E797" s="621"/>
      <c r="F797" s="625"/>
      <c r="G797" s="625"/>
      <c r="H797" s="246" t="s">
        <v>622</v>
      </c>
      <c r="I797" s="247">
        <f>J797+K797+L797+M797</f>
        <v>0</v>
      </c>
      <c r="J797" s="247"/>
      <c r="K797" s="247"/>
      <c r="L797" s="247"/>
      <c r="M797" s="247"/>
    </row>
    <row r="798" spans="2:13" x14ac:dyDescent="0.25">
      <c r="B798" s="626"/>
      <c r="C798" s="635"/>
      <c r="D798" s="567"/>
      <c r="E798" s="621"/>
      <c r="F798" s="626"/>
      <c r="G798" s="626"/>
      <c r="H798" s="246" t="s">
        <v>623</v>
      </c>
      <c r="I798" s="247">
        <f>J798+K798+L798+M798</f>
        <v>0</v>
      </c>
      <c r="J798" s="247"/>
      <c r="K798" s="247"/>
      <c r="L798" s="247"/>
      <c r="M798" s="247"/>
    </row>
    <row r="799" spans="2:13" ht="36.75" customHeight="1" x14ac:dyDescent="0.25">
      <c r="B799" s="624">
        <v>14.32</v>
      </c>
      <c r="C799" s="633" t="s">
        <v>835</v>
      </c>
      <c r="D799" s="567" t="s">
        <v>162</v>
      </c>
      <c r="E799" s="621" t="s">
        <v>162</v>
      </c>
      <c r="F799" s="624">
        <v>2018</v>
      </c>
      <c r="G799" s="624">
        <v>2018</v>
      </c>
      <c r="H799" s="244" t="s">
        <v>620</v>
      </c>
      <c r="I799" s="245">
        <f>I800+I801+I802</f>
        <v>0</v>
      </c>
      <c r="J799" s="245">
        <f>J800+J801+J802</f>
        <v>0</v>
      </c>
      <c r="K799" s="245">
        <f>K800+K801+K802</f>
        <v>0</v>
      </c>
      <c r="L799" s="245">
        <f>L800+L801+L802</f>
        <v>0</v>
      </c>
      <c r="M799" s="245">
        <f>M800+M801+M802</f>
        <v>0</v>
      </c>
    </row>
    <row r="800" spans="2:13" x14ac:dyDescent="0.25">
      <c r="B800" s="625"/>
      <c r="C800" s="634"/>
      <c r="D800" s="567"/>
      <c r="E800" s="621"/>
      <c r="F800" s="625"/>
      <c r="G800" s="625"/>
      <c r="H800" s="246" t="s">
        <v>621</v>
      </c>
      <c r="I800" s="247">
        <f>J800+K800+L800+M800</f>
        <v>0</v>
      </c>
      <c r="J800" s="247"/>
      <c r="K800" s="247"/>
      <c r="L800" s="247"/>
      <c r="M800" s="247"/>
    </row>
    <row r="801" spans="2:13" x14ac:dyDescent="0.25">
      <c r="B801" s="625"/>
      <c r="C801" s="634"/>
      <c r="D801" s="567"/>
      <c r="E801" s="621"/>
      <c r="F801" s="625"/>
      <c r="G801" s="625"/>
      <c r="H801" s="246" t="s">
        <v>622</v>
      </c>
      <c r="I801" s="247">
        <f>J801+K801+L801+M801</f>
        <v>0</v>
      </c>
      <c r="J801" s="247"/>
      <c r="K801" s="247"/>
      <c r="L801" s="247"/>
      <c r="M801" s="247"/>
    </row>
    <row r="802" spans="2:13" x14ac:dyDescent="0.25">
      <c r="B802" s="626"/>
      <c r="C802" s="635"/>
      <c r="D802" s="567"/>
      <c r="E802" s="621"/>
      <c r="F802" s="626"/>
      <c r="G802" s="626"/>
      <c r="H802" s="246" t="s">
        <v>623</v>
      </c>
      <c r="I802" s="247">
        <f>J802+K802+L802+M802</f>
        <v>0</v>
      </c>
      <c r="J802" s="247"/>
      <c r="K802" s="247"/>
      <c r="L802" s="247"/>
      <c r="M802" s="247"/>
    </row>
    <row r="803" spans="2:13" ht="26.25" x14ac:dyDescent="0.25">
      <c r="B803" s="624">
        <v>14.33</v>
      </c>
      <c r="C803" s="633" t="s">
        <v>836</v>
      </c>
      <c r="D803" s="567" t="s">
        <v>162</v>
      </c>
      <c r="E803" s="621" t="s">
        <v>162</v>
      </c>
      <c r="F803" s="624">
        <v>2018</v>
      </c>
      <c r="G803" s="624">
        <v>2018</v>
      </c>
      <c r="H803" s="244" t="s">
        <v>620</v>
      </c>
      <c r="I803" s="245">
        <f>I804+I805+I806</f>
        <v>0</v>
      </c>
      <c r="J803" s="245">
        <f>J804+J805+J806</f>
        <v>0</v>
      </c>
      <c r="K803" s="245">
        <f>K804+K805+K806</f>
        <v>0</v>
      </c>
      <c r="L803" s="245">
        <f>L804+L805+L806</f>
        <v>0</v>
      </c>
      <c r="M803" s="245">
        <f>M804+M805+M806</f>
        <v>0</v>
      </c>
    </row>
    <row r="804" spans="2:13" x14ac:dyDescent="0.25">
      <c r="B804" s="625"/>
      <c r="C804" s="634"/>
      <c r="D804" s="567"/>
      <c r="E804" s="621"/>
      <c r="F804" s="625"/>
      <c r="G804" s="625"/>
      <c r="H804" s="246" t="s">
        <v>621</v>
      </c>
      <c r="I804" s="247">
        <f>J804+K804+L804+M804</f>
        <v>0</v>
      </c>
      <c r="J804" s="247"/>
      <c r="K804" s="247"/>
      <c r="L804" s="247"/>
      <c r="M804" s="247"/>
    </row>
    <row r="805" spans="2:13" x14ac:dyDescent="0.25">
      <c r="B805" s="625"/>
      <c r="C805" s="634"/>
      <c r="D805" s="567"/>
      <c r="E805" s="621"/>
      <c r="F805" s="625"/>
      <c r="G805" s="625"/>
      <c r="H805" s="246" t="s">
        <v>622</v>
      </c>
      <c r="I805" s="247">
        <f>J805+K805+L805+M805</f>
        <v>0</v>
      </c>
      <c r="J805" s="247"/>
      <c r="K805" s="247"/>
      <c r="L805" s="247"/>
      <c r="M805" s="247"/>
    </row>
    <row r="806" spans="2:13" x14ac:dyDescent="0.25">
      <c r="B806" s="626"/>
      <c r="C806" s="635"/>
      <c r="D806" s="567"/>
      <c r="E806" s="621"/>
      <c r="F806" s="626"/>
      <c r="G806" s="626"/>
      <c r="H806" s="246" t="s">
        <v>623</v>
      </c>
      <c r="I806" s="247">
        <f>J806+K806+L806+M806</f>
        <v>0</v>
      </c>
      <c r="J806" s="247"/>
      <c r="K806" s="247"/>
      <c r="L806" s="247"/>
      <c r="M806" s="247"/>
    </row>
    <row r="807" spans="2:13" ht="72" customHeight="1" x14ac:dyDescent="0.25">
      <c r="B807" s="624">
        <v>14.34</v>
      </c>
      <c r="C807" s="633" t="s">
        <v>837</v>
      </c>
      <c r="D807" s="567" t="s">
        <v>162</v>
      </c>
      <c r="E807" s="621" t="s">
        <v>162</v>
      </c>
      <c r="F807" s="624">
        <v>2018</v>
      </c>
      <c r="G807" s="624">
        <v>2018</v>
      </c>
      <c r="H807" s="244" t="s">
        <v>620</v>
      </c>
      <c r="I807" s="245">
        <f>I808+I809+I810</f>
        <v>0</v>
      </c>
      <c r="J807" s="245">
        <f>J808+J809+J810</f>
        <v>0</v>
      </c>
      <c r="K807" s="245">
        <f>K808+K809+K810</f>
        <v>0</v>
      </c>
      <c r="L807" s="245">
        <f>L808+L809+L810</f>
        <v>0</v>
      </c>
      <c r="M807" s="245">
        <f>M808+M809+M810</f>
        <v>0</v>
      </c>
    </row>
    <row r="808" spans="2:13" x14ac:dyDescent="0.25">
      <c r="B808" s="625"/>
      <c r="C808" s="634"/>
      <c r="D808" s="567"/>
      <c r="E808" s="621"/>
      <c r="F808" s="625"/>
      <c r="G808" s="625"/>
      <c r="H808" s="246" t="s">
        <v>621</v>
      </c>
      <c r="I808" s="247">
        <f>J808+K808+L808+M808</f>
        <v>0</v>
      </c>
      <c r="J808" s="247"/>
      <c r="K808" s="247"/>
      <c r="L808" s="247"/>
      <c r="M808" s="247"/>
    </row>
    <row r="809" spans="2:13" x14ac:dyDescent="0.25">
      <c r="B809" s="625"/>
      <c r="C809" s="634"/>
      <c r="D809" s="567"/>
      <c r="E809" s="621"/>
      <c r="F809" s="625"/>
      <c r="G809" s="625"/>
      <c r="H809" s="246" t="s">
        <v>622</v>
      </c>
      <c r="I809" s="247">
        <f>J809+K809+L809+M809</f>
        <v>0</v>
      </c>
      <c r="J809" s="247"/>
      <c r="K809" s="247"/>
      <c r="L809" s="247"/>
      <c r="M809" s="247"/>
    </row>
    <row r="810" spans="2:13" x14ac:dyDescent="0.25">
      <c r="B810" s="626"/>
      <c r="C810" s="635"/>
      <c r="D810" s="567"/>
      <c r="E810" s="621"/>
      <c r="F810" s="626"/>
      <c r="G810" s="626"/>
      <c r="H810" s="246" t="s">
        <v>623</v>
      </c>
      <c r="I810" s="247">
        <f>J810+K810+L810+M810</f>
        <v>0</v>
      </c>
      <c r="J810" s="247"/>
      <c r="K810" s="247"/>
      <c r="L810" s="247"/>
      <c r="M810" s="247"/>
    </row>
    <row r="811" spans="2:13" ht="41.25" customHeight="1" x14ac:dyDescent="0.25">
      <c r="B811" s="624">
        <v>14.35</v>
      </c>
      <c r="C811" s="633" t="s">
        <v>838</v>
      </c>
      <c r="D811" s="567" t="s">
        <v>162</v>
      </c>
      <c r="E811" s="621" t="s">
        <v>162</v>
      </c>
      <c r="F811" s="624">
        <v>2018</v>
      </c>
      <c r="G811" s="624">
        <v>2018</v>
      </c>
      <c r="H811" s="244" t="s">
        <v>620</v>
      </c>
      <c r="I811" s="245">
        <f>I812+I813+I814</f>
        <v>0</v>
      </c>
      <c r="J811" s="245">
        <f>J812+J813+J814</f>
        <v>0</v>
      </c>
      <c r="K811" s="245">
        <f>K812+K813+K814</f>
        <v>0</v>
      </c>
      <c r="L811" s="245">
        <f>L812+L813+L814</f>
        <v>0</v>
      </c>
      <c r="M811" s="245">
        <f>M812+M813+M814</f>
        <v>0</v>
      </c>
    </row>
    <row r="812" spans="2:13" x14ac:dyDescent="0.25">
      <c r="B812" s="625"/>
      <c r="C812" s="634"/>
      <c r="D812" s="567"/>
      <c r="E812" s="621"/>
      <c r="F812" s="625"/>
      <c r="G812" s="625"/>
      <c r="H812" s="246" t="s">
        <v>621</v>
      </c>
      <c r="I812" s="247">
        <f>J812+K812+L812+M812</f>
        <v>0</v>
      </c>
      <c r="J812" s="247"/>
      <c r="K812" s="247"/>
      <c r="L812" s="247"/>
      <c r="M812" s="247"/>
    </row>
    <row r="813" spans="2:13" x14ac:dyDescent="0.25">
      <c r="B813" s="625"/>
      <c r="C813" s="634"/>
      <c r="D813" s="567"/>
      <c r="E813" s="621"/>
      <c r="F813" s="625"/>
      <c r="G813" s="625"/>
      <c r="H813" s="246" t="s">
        <v>622</v>
      </c>
      <c r="I813" s="247">
        <f>J813+K813+L813+M813</f>
        <v>0</v>
      </c>
      <c r="J813" s="247"/>
      <c r="K813" s="247"/>
      <c r="L813" s="247"/>
      <c r="M813" s="247"/>
    </row>
    <row r="814" spans="2:13" x14ac:dyDescent="0.25">
      <c r="B814" s="626"/>
      <c r="C814" s="635"/>
      <c r="D814" s="567"/>
      <c r="E814" s="621"/>
      <c r="F814" s="626"/>
      <c r="G814" s="626"/>
      <c r="H814" s="246" t="s">
        <v>623</v>
      </c>
      <c r="I814" s="247">
        <f>J814+K814+L814+M814</f>
        <v>0</v>
      </c>
      <c r="J814" s="247"/>
      <c r="K814" s="247"/>
      <c r="L814" s="247"/>
      <c r="M814" s="247"/>
    </row>
    <row r="815" spans="2:13" ht="44.25" customHeight="1" x14ac:dyDescent="0.25">
      <c r="B815" s="624">
        <v>14.36</v>
      </c>
      <c r="C815" s="633" t="s">
        <v>839</v>
      </c>
      <c r="D815" s="567" t="s">
        <v>162</v>
      </c>
      <c r="E815" s="621" t="s">
        <v>162</v>
      </c>
      <c r="F815" s="624">
        <v>2018</v>
      </c>
      <c r="G815" s="624">
        <v>2018</v>
      </c>
      <c r="H815" s="244" t="s">
        <v>620</v>
      </c>
      <c r="I815" s="245">
        <f>I816+I817+I818</f>
        <v>0</v>
      </c>
      <c r="J815" s="245">
        <f>J816+J817+J818</f>
        <v>0</v>
      </c>
      <c r="K815" s="245">
        <f>K816+K817+K818</f>
        <v>0</v>
      </c>
      <c r="L815" s="245">
        <f>L816+L817+L818</f>
        <v>0</v>
      </c>
      <c r="M815" s="245">
        <f>M816+M817+M818</f>
        <v>0</v>
      </c>
    </row>
    <row r="816" spans="2:13" x14ac:dyDescent="0.25">
      <c r="B816" s="625"/>
      <c r="C816" s="634"/>
      <c r="D816" s="567"/>
      <c r="E816" s="621"/>
      <c r="F816" s="625"/>
      <c r="G816" s="625"/>
      <c r="H816" s="246" t="s">
        <v>621</v>
      </c>
      <c r="I816" s="247">
        <f>J816+K816+L816+M816</f>
        <v>0</v>
      </c>
      <c r="J816" s="247"/>
      <c r="K816" s="247"/>
      <c r="L816" s="247"/>
      <c r="M816" s="247"/>
    </row>
    <row r="817" spans="2:13" x14ac:dyDescent="0.25">
      <c r="B817" s="625"/>
      <c r="C817" s="634"/>
      <c r="D817" s="567"/>
      <c r="E817" s="621"/>
      <c r="F817" s="625"/>
      <c r="G817" s="625"/>
      <c r="H817" s="246" t="s">
        <v>622</v>
      </c>
      <c r="I817" s="247">
        <f>J817+K817+L817+M817</f>
        <v>0</v>
      </c>
      <c r="J817" s="247"/>
      <c r="K817" s="247"/>
      <c r="L817" s="247"/>
      <c r="M817" s="247"/>
    </row>
    <row r="818" spans="2:13" x14ac:dyDescent="0.25">
      <c r="B818" s="626"/>
      <c r="C818" s="635"/>
      <c r="D818" s="567"/>
      <c r="E818" s="621"/>
      <c r="F818" s="626"/>
      <c r="G818" s="626"/>
      <c r="H818" s="246" t="s">
        <v>623</v>
      </c>
      <c r="I818" s="247">
        <f>J818+K818+L818+M818</f>
        <v>0</v>
      </c>
      <c r="J818" s="247"/>
      <c r="K818" s="247"/>
      <c r="L818" s="247"/>
      <c r="M818" s="247"/>
    </row>
    <row r="819" spans="2:13" ht="62.25" customHeight="1" x14ac:dyDescent="0.25">
      <c r="B819" s="623">
        <v>15</v>
      </c>
      <c r="C819" s="721" t="s">
        <v>557</v>
      </c>
      <c r="D819" s="715" t="s">
        <v>840</v>
      </c>
      <c r="E819" s="715" t="s">
        <v>841</v>
      </c>
      <c r="F819" s="623">
        <v>2014</v>
      </c>
      <c r="G819" s="623">
        <v>2018</v>
      </c>
      <c r="H819" s="249" t="s">
        <v>620</v>
      </c>
      <c r="I819" s="251">
        <f>I820+I821+I822</f>
        <v>22000</v>
      </c>
      <c r="J819" s="251">
        <f>J820+J821+J822</f>
        <v>0</v>
      </c>
      <c r="K819" s="251">
        <f>K820+K821+K822</f>
        <v>22000</v>
      </c>
      <c r="L819" s="251">
        <f>L820+L821+L822</f>
        <v>0</v>
      </c>
      <c r="M819" s="251">
        <f>M820+M821+M822</f>
        <v>0</v>
      </c>
    </row>
    <row r="820" spans="2:13" x14ac:dyDescent="0.25">
      <c r="B820" s="623"/>
      <c r="C820" s="721"/>
      <c r="D820" s="715"/>
      <c r="E820" s="715"/>
      <c r="F820" s="623"/>
      <c r="G820" s="623"/>
      <c r="H820" s="249" t="s">
        <v>621</v>
      </c>
      <c r="I820" s="251">
        <f>SUM(I824+I828+I832+I836+I840)</f>
        <v>0</v>
      </c>
      <c r="J820" s="251">
        <f>SUM(J824+J828+J832+J836+J840)</f>
        <v>0</v>
      </c>
      <c r="K820" s="251">
        <f>SUM(K824+K828+K832+K836+K840)</f>
        <v>0</v>
      </c>
      <c r="L820" s="251">
        <f>SUM(L824+L828+L832+L836+L840)</f>
        <v>0</v>
      </c>
      <c r="M820" s="251">
        <f>SUM(M824+M828+M832+M836+M840)</f>
        <v>0</v>
      </c>
    </row>
    <row r="821" spans="2:13" x14ac:dyDescent="0.25">
      <c r="B821" s="623"/>
      <c r="C821" s="721"/>
      <c r="D821" s="715"/>
      <c r="E821" s="715"/>
      <c r="F821" s="623"/>
      <c r="G821" s="623"/>
      <c r="H821" s="249" t="s">
        <v>622</v>
      </c>
      <c r="I821" s="251">
        <f t="shared" ref="I821:M822" si="10">SUM(I825+I829+I833+I837+I841)</f>
        <v>22000</v>
      </c>
      <c r="J821" s="251">
        <f t="shared" si="10"/>
        <v>0</v>
      </c>
      <c r="K821" s="251">
        <f t="shared" si="10"/>
        <v>22000</v>
      </c>
      <c r="L821" s="251">
        <f t="shared" si="10"/>
        <v>0</v>
      </c>
      <c r="M821" s="251">
        <f t="shared" si="10"/>
        <v>0</v>
      </c>
    </row>
    <row r="822" spans="2:13" x14ac:dyDescent="0.25">
      <c r="B822" s="623"/>
      <c r="C822" s="721"/>
      <c r="D822" s="715"/>
      <c r="E822" s="715"/>
      <c r="F822" s="623"/>
      <c r="G822" s="623"/>
      <c r="H822" s="249" t="s">
        <v>623</v>
      </c>
      <c r="I822" s="251">
        <f t="shared" si="10"/>
        <v>0</v>
      </c>
      <c r="J822" s="251">
        <f t="shared" si="10"/>
        <v>0</v>
      </c>
      <c r="K822" s="251">
        <f t="shared" si="10"/>
        <v>0</v>
      </c>
      <c r="L822" s="251">
        <f t="shared" si="10"/>
        <v>0</v>
      </c>
      <c r="M822" s="251">
        <f t="shared" si="10"/>
        <v>0</v>
      </c>
    </row>
    <row r="823" spans="2:13" ht="26.25" x14ac:dyDescent="0.25">
      <c r="B823" s="619">
        <v>15.1</v>
      </c>
      <c r="C823" s="622" t="s">
        <v>842</v>
      </c>
      <c r="D823" s="567" t="s">
        <v>162</v>
      </c>
      <c r="E823" s="621" t="s">
        <v>162</v>
      </c>
      <c r="F823" s="619">
        <v>2015</v>
      </c>
      <c r="G823" s="619">
        <v>2015</v>
      </c>
      <c r="H823" s="244" t="s">
        <v>620</v>
      </c>
      <c r="I823" s="245">
        <f>I824+I825+I826</f>
        <v>4000</v>
      </c>
      <c r="J823" s="252">
        <f>J824+J825+J826</f>
        <v>0</v>
      </c>
      <c r="K823" s="245">
        <f>K824+K825+K826</f>
        <v>4000</v>
      </c>
      <c r="L823" s="245">
        <f>L824+L825+L826</f>
        <v>0</v>
      </c>
      <c r="M823" s="245">
        <f>M824+M825+M826</f>
        <v>0</v>
      </c>
    </row>
    <row r="824" spans="2:13" x14ac:dyDescent="0.25">
      <c r="B824" s="619"/>
      <c r="C824" s="622"/>
      <c r="D824" s="567"/>
      <c r="E824" s="621"/>
      <c r="F824" s="619"/>
      <c r="G824" s="619"/>
      <c r="H824" s="246" t="s">
        <v>621</v>
      </c>
      <c r="I824" s="247">
        <f>J824+K824+L824+M824</f>
        <v>0</v>
      </c>
      <c r="J824" s="247"/>
      <c r="K824" s="247"/>
      <c r="L824" s="247"/>
      <c r="M824" s="247"/>
    </row>
    <row r="825" spans="2:13" x14ac:dyDescent="0.25">
      <c r="B825" s="619"/>
      <c r="C825" s="622"/>
      <c r="D825" s="567"/>
      <c r="E825" s="621"/>
      <c r="F825" s="619"/>
      <c r="G825" s="619"/>
      <c r="H825" s="246" t="s">
        <v>622</v>
      </c>
      <c r="I825" s="247">
        <f>J825+K825+L825+M825</f>
        <v>4000</v>
      </c>
      <c r="J825" s="247"/>
      <c r="K825" s="247">
        <v>4000</v>
      </c>
      <c r="L825" s="247"/>
      <c r="M825" s="247"/>
    </row>
    <row r="826" spans="2:13" x14ac:dyDescent="0.25">
      <c r="B826" s="619"/>
      <c r="C826" s="622"/>
      <c r="D826" s="567"/>
      <c r="E826" s="621"/>
      <c r="F826" s="619"/>
      <c r="G826" s="619"/>
      <c r="H826" s="246" t="s">
        <v>623</v>
      </c>
      <c r="I826" s="247">
        <f>J826+K826+L826+M826</f>
        <v>0</v>
      </c>
      <c r="J826" s="247"/>
      <c r="K826" s="247"/>
      <c r="L826" s="247"/>
      <c r="M826" s="247"/>
    </row>
    <row r="827" spans="2:13" ht="26.25" x14ac:dyDescent="0.25">
      <c r="B827" s="619">
        <v>15.2</v>
      </c>
      <c r="C827" s="622" t="s">
        <v>843</v>
      </c>
      <c r="D827" s="567" t="s">
        <v>162</v>
      </c>
      <c r="E827" s="621" t="s">
        <v>162</v>
      </c>
      <c r="F827" s="619">
        <v>2015</v>
      </c>
      <c r="G827" s="619">
        <v>2015</v>
      </c>
      <c r="H827" s="244" t="s">
        <v>620</v>
      </c>
      <c r="I827" s="245">
        <f>I828+I829+I830</f>
        <v>8000</v>
      </c>
      <c r="J827" s="245">
        <f>J828+J829+J830</f>
        <v>0</v>
      </c>
      <c r="K827" s="245">
        <f>K828+K829+K830</f>
        <v>8000</v>
      </c>
      <c r="L827" s="245">
        <f>L828+L829+L830</f>
        <v>0</v>
      </c>
      <c r="M827" s="245">
        <f>M828+M829+M830</f>
        <v>0</v>
      </c>
    </row>
    <row r="828" spans="2:13" x14ac:dyDescent="0.25">
      <c r="B828" s="619"/>
      <c r="C828" s="622"/>
      <c r="D828" s="567"/>
      <c r="E828" s="621"/>
      <c r="F828" s="619"/>
      <c r="G828" s="619"/>
      <c r="H828" s="246" t="s">
        <v>621</v>
      </c>
      <c r="I828" s="247">
        <f>J828+K828+L828+M828</f>
        <v>0</v>
      </c>
      <c r="J828" s="247"/>
      <c r="K828" s="247"/>
      <c r="L828" s="247"/>
      <c r="M828" s="247"/>
    </row>
    <row r="829" spans="2:13" x14ac:dyDescent="0.25">
      <c r="B829" s="619"/>
      <c r="C829" s="622"/>
      <c r="D829" s="567"/>
      <c r="E829" s="621"/>
      <c r="F829" s="619"/>
      <c r="G829" s="619"/>
      <c r="H829" s="246" t="s">
        <v>622</v>
      </c>
      <c r="I829" s="247">
        <f>J829+K829+L829+M829</f>
        <v>8000</v>
      </c>
      <c r="J829" s="247"/>
      <c r="K829" s="247">
        <v>8000</v>
      </c>
      <c r="L829" s="247"/>
      <c r="M829" s="247"/>
    </row>
    <row r="830" spans="2:13" x14ac:dyDescent="0.25">
      <c r="B830" s="619"/>
      <c r="C830" s="622"/>
      <c r="D830" s="567"/>
      <c r="E830" s="621"/>
      <c r="F830" s="619"/>
      <c r="G830" s="619"/>
      <c r="H830" s="246" t="s">
        <v>623</v>
      </c>
      <c r="I830" s="247">
        <f>J830+K830+L830+M830</f>
        <v>0</v>
      </c>
      <c r="J830" s="247"/>
      <c r="K830" s="247"/>
      <c r="L830" s="247"/>
      <c r="M830" s="247"/>
    </row>
    <row r="831" spans="2:13" ht="26.25" x14ac:dyDescent="0.25">
      <c r="B831" s="619">
        <v>15.3</v>
      </c>
      <c r="C831" s="622" t="s">
        <v>844</v>
      </c>
      <c r="D831" s="567" t="s">
        <v>162</v>
      </c>
      <c r="E831" s="621" t="s">
        <v>162</v>
      </c>
      <c r="F831" s="619">
        <v>2015</v>
      </c>
      <c r="G831" s="619">
        <v>2015</v>
      </c>
      <c r="H831" s="244" t="s">
        <v>620</v>
      </c>
      <c r="I831" s="245">
        <f>I832+I833+I834</f>
        <v>6000</v>
      </c>
      <c r="J831" s="245">
        <f>J832+J833+J834</f>
        <v>0</v>
      </c>
      <c r="K831" s="245">
        <f>K832+K833+K834</f>
        <v>6000</v>
      </c>
      <c r="L831" s="245">
        <f>L832+L833+L834</f>
        <v>0</v>
      </c>
      <c r="M831" s="245">
        <f>M832+M833+M834</f>
        <v>0</v>
      </c>
    </row>
    <row r="832" spans="2:13" x14ac:dyDescent="0.25">
      <c r="B832" s="619"/>
      <c r="C832" s="622"/>
      <c r="D832" s="567"/>
      <c r="E832" s="621"/>
      <c r="F832" s="619"/>
      <c r="G832" s="619"/>
      <c r="H832" s="246" t="s">
        <v>621</v>
      </c>
      <c r="I832" s="247">
        <f>J832+K832+L832+M832</f>
        <v>0</v>
      </c>
      <c r="J832" s="247"/>
      <c r="K832" s="247"/>
      <c r="L832" s="247"/>
      <c r="M832" s="247"/>
    </row>
    <row r="833" spans="2:13" x14ac:dyDescent="0.25">
      <c r="B833" s="619"/>
      <c r="C833" s="622"/>
      <c r="D833" s="567"/>
      <c r="E833" s="621"/>
      <c r="F833" s="619"/>
      <c r="G833" s="619"/>
      <c r="H833" s="246" t="s">
        <v>622</v>
      </c>
      <c r="I833" s="247">
        <f>J833+K833+L833+M833</f>
        <v>6000</v>
      </c>
      <c r="J833" s="247"/>
      <c r="K833" s="247">
        <v>6000</v>
      </c>
      <c r="L833" s="247"/>
      <c r="M833" s="247"/>
    </row>
    <row r="834" spans="2:13" x14ac:dyDescent="0.25">
      <c r="B834" s="619"/>
      <c r="C834" s="622"/>
      <c r="D834" s="567"/>
      <c r="E834" s="621"/>
      <c r="F834" s="619"/>
      <c r="G834" s="619"/>
      <c r="H834" s="246" t="s">
        <v>623</v>
      </c>
      <c r="I834" s="247">
        <f>J834+K834+L834+M834</f>
        <v>0</v>
      </c>
      <c r="J834" s="247"/>
      <c r="K834" s="247"/>
      <c r="L834" s="247"/>
      <c r="M834" s="247"/>
    </row>
    <row r="835" spans="2:13" ht="26.25" x14ac:dyDescent="0.25">
      <c r="B835" s="619">
        <v>15.4</v>
      </c>
      <c r="C835" s="622" t="s">
        <v>845</v>
      </c>
      <c r="D835" s="567" t="s">
        <v>162</v>
      </c>
      <c r="E835" s="621" t="s">
        <v>162</v>
      </c>
      <c r="F835" s="619">
        <v>2015</v>
      </c>
      <c r="G835" s="619">
        <v>2015</v>
      </c>
      <c r="H835" s="244" t="s">
        <v>620</v>
      </c>
      <c r="I835" s="245">
        <f>I836+I837+I838</f>
        <v>2000</v>
      </c>
      <c r="J835" s="245">
        <f>J836+J837+J838</f>
        <v>0</v>
      </c>
      <c r="K835" s="245">
        <f>K836+K837+K838</f>
        <v>2000</v>
      </c>
      <c r="L835" s="245">
        <f>L836+L837+L838</f>
        <v>0</v>
      </c>
      <c r="M835" s="245">
        <f>M836+M837+M838</f>
        <v>0</v>
      </c>
    </row>
    <row r="836" spans="2:13" x14ac:dyDescent="0.25">
      <c r="B836" s="619"/>
      <c r="C836" s="622"/>
      <c r="D836" s="567"/>
      <c r="E836" s="621"/>
      <c r="F836" s="619"/>
      <c r="G836" s="619"/>
      <c r="H836" s="246" t="s">
        <v>621</v>
      </c>
      <c r="I836" s="247">
        <f>J836+K836+L836+M836</f>
        <v>0</v>
      </c>
      <c r="J836" s="247"/>
      <c r="K836" s="247"/>
      <c r="L836" s="247"/>
      <c r="M836" s="247"/>
    </row>
    <row r="837" spans="2:13" x14ac:dyDescent="0.25">
      <c r="B837" s="619"/>
      <c r="C837" s="622"/>
      <c r="D837" s="567"/>
      <c r="E837" s="621"/>
      <c r="F837" s="619"/>
      <c r="G837" s="619"/>
      <c r="H837" s="246" t="s">
        <v>622</v>
      </c>
      <c r="I837" s="247">
        <f>J837+K837+L837+M837</f>
        <v>2000</v>
      </c>
      <c r="J837" s="247"/>
      <c r="K837" s="247">
        <v>2000</v>
      </c>
      <c r="L837" s="247"/>
      <c r="M837" s="247"/>
    </row>
    <row r="838" spans="2:13" x14ac:dyDescent="0.25">
      <c r="B838" s="619"/>
      <c r="C838" s="622"/>
      <c r="D838" s="567"/>
      <c r="E838" s="621"/>
      <c r="F838" s="619"/>
      <c r="G838" s="619"/>
      <c r="H838" s="246" t="s">
        <v>623</v>
      </c>
      <c r="I838" s="247">
        <f>J838+K838+L838+M838</f>
        <v>0</v>
      </c>
      <c r="J838" s="247"/>
      <c r="K838" s="247"/>
      <c r="L838" s="247"/>
      <c r="M838" s="247"/>
    </row>
    <row r="839" spans="2:13" ht="26.25" x14ac:dyDescent="0.25">
      <c r="B839" s="619">
        <v>15.5</v>
      </c>
      <c r="C839" s="622" t="s">
        <v>846</v>
      </c>
      <c r="D839" s="567" t="s">
        <v>162</v>
      </c>
      <c r="E839" s="621" t="s">
        <v>162</v>
      </c>
      <c r="F839" s="619">
        <v>2015</v>
      </c>
      <c r="G839" s="619">
        <v>2015</v>
      </c>
      <c r="H839" s="244" t="s">
        <v>620</v>
      </c>
      <c r="I839" s="245">
        <f>I840+I841+I842</f>
        <v>2000</v>
      </c>
      <c r="J839" s="245">
        <f>J840+J841+J842</f>
        <v>0</v>
      </c>
      <c r="K839" s="245">
        <f>K840+K841+K842</f>
        <v>2000</v>
      </c>
      <c r="L839" s="245">
        <f>L840+L841+L842</f>
        <v>0</v>
      </c>
      <c r="M839" s="245">
        <f>M840+M841+M842</f>
        <v>0</v>
      </c>
    </row>
    <row r="840" spans="2:13" x14ac:dyDescent="0.25">
      <c r="B840" s="619"/>
      <c r="C840" s="622"/>
      <c r="D840" s="567"/>
      <c r="E840" s="621"/>
      <c r="F840" s="619"/>
      <c r="G840" s="619"/>
      <c r="H840" s="246" t="s">
        <v>621</v>
      </c>
      <c r="I840" s="247">
        <f>J840+K840+L840+M840</f>
        <v>0</v>
      </c>
      <c r="J840" s="247"/>
      <c r="K840" s="247"/>
      <c r="L840" s="247"/>
      <c r="M840" s="247"/>
    </row>
    <row r="841" spans="2:13" x14ac:dyDescent="0.25">
      <c r="B841" s="619"/>
      <c r="C841" s="622"/>
      <c r="D841" s="567"/>
      <c r="E841" s="621"/>
      <c r="F841" s="619"/>
      <c r="G841" s="619"/>
      <c r="H841" s="246" t="s">
        <v>622</v>
      </c>
      <c r="I841" s="247">
        <f>J841+K841+L841+M841</f>
        <v>2000</v>
      </c>
      <c r="J841" s="247"/>
      <c r="K841" s="247">
        <v>2000</v>
      </c>
      <c r="L841" s="247"/>
      <c r="M841" s="247"/>
    </row>
    <row r="842" spans="2:13" x14ac:dyDescent="0.25">
      <c r="B842" s="619"/>
      <c r="C842" s="622"/>
      <c r="D842" s="567"/>
      <c r="E842" s="621"/>
      <c r="F842" s="619"/>
      <c r="G842" s="619"/>
      <c r="H842" s="246" t="s">
        <v>623</v>
      </c>
      <c r="I842" s="247">
        <f>J842+K842+L842+M842</f>
        <v>0</v>
      </c>
      <c r="J842" s="247"/>
      <c r="K842" s="247"/>
      <c r="L842" s="247"/>
      <c r="M842" s="247"/>
    </row>
    <row r="843" spans="2:13" ht="209.25" customHeight="1" x14ac:dyDescent="0.25">
      <c r="B843" s="623">
        <v>16</v>
      </c>
      <c r="C843" s="721" t="s">
        <v>569</v>
      </c>
      <c r="D843" s="722" t="s">
        <v>847</v>
      </c>
      <c r="E843" s="722" t="s">
        <v>848</v>
      </c>
      <c r="F843" s="623">
        <v>2014</v>
      </c>
      <c r="G843" s="623">
        <v>2018</v>
      </c>
      <c r="H843" s="249" t="s">
        <v>620</v>
      </c>
      <c r="I843" s="251">
        <f>I844+I845+I846</f>
        <v>750</v>
      </c>
      <c r="J843" s="251">
        <f>J844+J845+J846</f>
        <v>0</v>
      </c>
      <c r="K843" s="251">
        <f>K844+K845+K846</f>
        <v>750</v>
      </c>
      <c r="L843" s="251">
        <f>L844+L845+L846</f>
        <v>0</v>
      </c>
      <c r="M843" s="251">
        <f>M844+M845+M846</f>
        <v>0</v>
      </c>
    </row>
    <row r="844" spans="2:13" x14ac:dyDescent="0.25">
      <c r="B844" s="623"/>
      <c r="C844" s="721"/>
      <c r="D844" s="723"/>
      <c r="E844" s="723"/>
      <c r="F844" s="623"/>
      <c r="G844" s="623"/>
      <c r="H844" s="249" t="s">
        <v>621</v>
      </c>
      <c r="I844" s="251">
        <f>SUM(I848)</f>
        <v>0</v>
      </c>
      <c r="J844" s="251">
        <f>SUM(J848)</f>
        <v>0</v>
      </c>
      <c r="K844" s="251">
        <f>SUM(K848)</f>
        <v>0</v>
      </c>
      <c r="L844" s="251">
        <f>SUM(L848)</f>
        <v>0</v>
      </c>
      <c r="M844" s="251">
        <f>SUM(M848)</f>
        <v>0</v>
      </c>
    </row>
    <row r="845" spans="2:13" x14ac:dyDescent="0.25">
      <c r="B845" s="623"/>
      <c r="C845" s="721"/>
      <c r="D845" s="723"/>
      <c r="E845" s="723"/>
      <c r="F845" s="623"/>
      <c r="G845" s="623"/>
      <c r="H845" s="249" t="s">
        <v>622</v>
      </c>
      <c r="I845" s="251">
        <f t="shared" ref="I845:M846" si="11">SUM(I849)</f>
        <v>750</v>
      </c>
      <c r="J845" s="251">
        <f t="shared" si="11"/>
        <v>0</v>
      </c>
      <c r="K845" s="251">
        <f t="shared" si="11"/>
        <v>750</v>
      </c>
      <c r="L845" s="251">
        <f t="shared" si="11"/>
        <v>0</v>
      </c>
      <c r="M845" s="251">
        <f t="shared" si="11"/>
        <v>0</v>
      </c>
    </row>
    <row r="846" spans="2:13" x14ac:dyDescent="0.25">
      <c r="B846" s="623"/>
      <c r="C846" s="721"/>
      <c r="D846" s="724"/>
      <c r="E846" s="724"/>
      <c r="F846" s="623"/>
      <c r="G846" s="623"/>
      <c r="H846" s="249" t="s">
        <v>623</v>
      </c>
      <c r="I846" s="251">
        <f t="shared" si="11"/>
        <v>0</v>
      </c>
      <c r="J846" s="251">
        <f t="shared" si="11"/>
        <v>0</v>
      </c>
      <c r="K846" s="251">
        <f t="shared" si="11"/>
        <v>0</v>
      </c>
      <c r="L846" s="251">
        <f t="shared" si="11"/>
        <v>0</v>
      </c>
      <c r="M846" s="251">
        <f t="shared" si="11"/>
        <v>0</v>
      </c>
    </row>
    <row r="847" spans="2:13" ht="72" customHeight="1" x14ac:dyDescent="0.25">
      <c r="B847" s="642">
        <v>16.100000000000001</v>
      </c>
      <c r="C847" s="622" t="s">
        <v>849</v>
      </c>
      <c r="D847" s="567" t="s">
        <v>162</v>
      </c>
      <c r="E847" s="621" t="s">
        <v>162</v>
      </c>
      <c r="F847" s="619">
        <v>2015</v>
      </c>
      <c r="G847" s="619">
        <v>2015</v>
      </c>
      <c r="H847" s="244" t="s">
        <v>620</v>
      </c>
      <c r="I847" s="245">
        <f>I848+I849+I850</f>
        <v>750</v>
      </c>
      <c r="J847" s="245">
        <f>J848+J849+J850</f>
        <v>0</v>
      </c>
      <c r="K847" s="245">
        <f>K848+K849+K850</f>
        <v>750</v>
      </c>
      <c r="L847" s="245">
        <f>L848+L849+L850</f>
        <v>0</v>
      </c>
      <c r="M847" s="245">
        <f>M848+M849+M850</f>
        <v>0</v>
      </c>
    </row>
    <row r="848" spans="2:13" x14ac:dyDescent="0.25">
      <c r="B848" s="642"/>
      <c r="C848" s="622"/>
      <c r="D848" s="567"/>
      <c r="E848" s="621"/>
      <c r="F848" s="619"/>
      <c r="G848" s="619"/>
      <c r="H848" s="246" t="s">
        <v>621</v>
      </c>
      <c r="I848" s="247">
        <f>J848+K848+L848+M848</f>
        <v>0</v>
      </c>
      <c r="J848" s="247"/>
      <c r="K848" s="247"/>
      <c r="L848" s="247"/>
      <c r="M848" s="247"/>
    </row>
    <row r="849" spans="2:13" x14ac:dyDescent="0.25">
      <c r="B849" s="642"/>
      <c r="C849" s="622"/>
      <c r="D849" s="567"/>
      <c r="E849" s="621"/>
      <c r="F849" s="619"/>
      <c r="G849" s="619"/>
      <c r="H849" s="246" t="s">
        <v>622</v>
      </c>
      <c r="I849" s="247">
        <f>J849+K849+L849+M849</f>
        <v>750</v>
      </c>
      <c r="J849" s="247"/>
      <c r="K849" s="247">
        <v>750</v>
      </c>
      <c r="L849" s="247"/>
      <c r="M849" s="247"/>
    </row>
    <row r="850" spans="2:13" x14ac:dyDescent="0.25">
      <c r="B850" s="642"/>
      <c r="C850" s="622"/>
      <c r="D850" s="567"/>
      <c r="E850" s="621"/>
      <c r="F850" s="619"/>
      <c r="G850" s="619"/>
      <c r="H850" s="246" t="s">
        <v>623</v>
      </c>
      <c r="I850" s="247">
        <f>J850+K850+L850+M850</f>
        <v>0</v>
      </c>
      <c r="J850" s="247"/>
      <c r="K850" s="247"/>
      <c r="L850" s="247"/>
      <c r="M850" s="247"/>
    </row>
    <row r="851" spans="2:13" ht="126" customHeight="1" x14ac:dyDescent="0.25">
      <c r="B851" s="636">
        <v>16.2</v>
      </c>
      <c r="C851" s="633" t="s">
        <v>850</v>
      </c>
      <c r="D851" s="567" t="s">
        <v>162</v>
      </c>
      <c r="E851" s="621" t="s">
        <v>162</v>
      </c>
      <c r="F851" s="624">
        <v>2014</v>
      </c>
      <c r="G851" s="624">
        <v>2018</v>
      </c>
      <c r="H851" s="244" t="s">
        <v>620</v>
      </c>
      <c r="I851" s="245">
        <f>I852+I853+I854</f>
        <v>0</v>
      </c>
      <c r="J851" s="630" t="s">
        <v>851</v>
      </c>
      <c r="K851" s="631"/>
      <c r="L851" s="631"/>
      <c r="M851" s="632"/>
    </row>
    <row r="852" spans="2:13" ht="15.75" customHeight="1" x14ac:dyDescent="0.25">
      <c r="B852" s="637"/>
      <c r="C852" s="634"/>
      <c r="D852" s="567"/>
      <c r="E852" s="621"/>
      <c r="F852" s="625"/>
      <c r="G852" s="625"/>
      <c r="H852" s="246" t="s">
        <v>621</v>
      </c>
      <c r="I852" s="247">
        <f>J852+K852+L852+M852</f>
        <v>0</v>
      </c>
      <c r="J852" s="247"/>
      <c r="K852" s="247"/>
      <c r="L852" s="247"/>
      <c r="M852" s="247"/>
    </row>
    <row r="853" spans="2:13" ht="15.75" customHeight="1" x14ac:dyDescent="0.25">
      <c r="B853" s="637"/>
      <c r="C853" s="634"/>
      <c r="D853" s="567"/>
      <c r="E853" s="621"/>
      <c r="F853" s="625"/>
      <c r="G853" s="625"/>
      <c r="H853" s="246" t="s">
        <v>622</v>
      </c>
      <c r="I853" s="247">
        <f>J853+K853+L853+M853</f>
        <v>0</v>
      </c>
      <c r="J853" s="247"/>
      <c r="K853" s="247"/>
      <c r="L853" s="247"/>
      <c r="M853" s="247"/>
    </row>
    <row r="854" spans="2:13" ht="15.75" customHeight="1" x14ac:dyDescent="0.25">
      <c r="B854" s="638"/>
      <c r="C854" s="635"/>
      <c r="D854" s="567"/>
      <c r="E854" s="621"/>
      <c r="F854" s="626"/>
      <c r="G854" s="626"/>
      <c r="H854" s="246" t="s">
        <v>623</v>
      </c>
      <c r="I854" s="247">
        <f>J854+K854+L854+M854</f>
        <v>0</v>
      </c>
      <c r="J854" s="247"/>
      <c r="K854" s="247"/>
      <c r="L854" s="247"/>
      <c r="M854" s="247"/>
    </row>
    <row r="855" spans="2:13" ht="102.75" customHeight="1" x14ac:dyDescent="0.25">
      <c r="B855" s="636">
        <v>16.3</v>
      </c>
      <c r="C855" s="633" t="s">
        <v>852</v>
      </c>
      <c r="D855" s="567" t="s">
        <v>162</v>
      </c>
      <c r="E855" s="621" t="s">
        <v>162</v>
      </c>
      <c r="F855" s="624">
        <v>2014</v>
      </c>
      <c r="G855" s="624">
        <v>2018</v>
      </c>
      <c r="H855" s="244" t="s">
        <v>620</v>
      </c>
      <c r="I855" s="245">
        <f>I856+I857+I858</f>
        <v>0</v>
      </c>
      <c r="J855" s="630" t="s">
        <v>851</v>
      </c>
      <c r="K855" s="631"/>
      <c r="L855" s="631"/>
      <c r="M855" s="632"/>
    </row>
    <row r="856" spans="2:13" x14ac:dyDescent="0.25">
      <c r="B856" s="637"/>
      <c r="C856" s="634"/>
      <c r="D856" s="567"/>
      <c r="E856" s="621"/>
      <c r="F856" s="625"/>
      <c r="G856" s="625"/>
      <c r="H856" s="246" t="s">
        <v>621</v>
      </c>
      <c r="I856" s="247">
        <f>J856+K856+L856+M856</f>
        <v>0</v>
      </c>
      <c r="J856" s="247"/>
      <c r="K856" s="247"/>
      <c r="L856" s="247"/>
      <c r="M856" s="247"/>
    </row>
    <row r="857" spans="2:13" x14ac:dyDescent="0.25">
      <c r="B857" s="637"/>
      <c r="C857" s="634"/>
      <c r="D857" s="567"/>
      <c r="E857" s="621"/>
      <c r="F857" s="625"/>
      <c r="G857" s="625"/>
      <c r="H857" s="246" t="s">
        <v>622</v>
      </c>
      <c r="I857" s="247">
        <f>J857+K857+L857+M857</f>
        <v>0</v>
      </c>
      <c r="J857" s="247"/>
      <c r="K857" s="247"/>
      <c r="L857" s="247"/>
      <c r="M857" s="247"/>
    </row>
    <row r="858" spans="2:13" x14ac:dyDescent="0.25">
      <c r="B858" s="638"/>
      <c r="C858" s="635"/>
      <c r="D858" s="567"/>
      <c r="E858" s="621"/>
      <c r="F858" s="626"/>
      <c r="G858" s="626"/>
      <c r="H858" s="246" t="s">
        <v>623</v>
      </c>
      <c r="I858" s="247">
        <f>J858+K858+L858+M858</f>
        <v>0</v>
      </c>
      <c r="J858" s="247"/>
      <c r="K858" s="247"/>
      <c r="L858" s="247"/>
      <c r="M858" s="247"/>
    </row>
    <row r="859" spans="2:13" ht="72" customHeight="1" x14ac:dyDescent="0.25">
      <c r="B859" s="636">
        <v>16.399999999999999</v>
      </c>
      <c r="C859" s="633" t="s">
        <v>853</v>
      </c>
      <c r="D859" s="567" t="s">
        <v>162</v>
      </c>
      <c r="E859" s="621" t="s">
        <v>162</v>
      </c>
      <c r="F859" s="624">
        <v>2014</v>
      </c>
      <c r="G859" s="624">
        <v>2018</v>
      </c>
      <c r="H859" s="244" t="s">
        <v>620</v>
      </c>
      <c r="I859" s="245">
        <f>I860+I861+I862</f>
        <v>0</v>
      </c>
      <c r="J859" s="630" t="s">
        <v>851</v>
      </c>
      <c r="K859" s="631"/>
      <c r="L859" s="631"/>
      <c r="M859" s="632"/>
    </row>
    <row r="860" spans="2:13" x14ac:dyDescent="0.25">
      <c r="B860" s="637"/>
      <c r="C860" s="634"/>
      <c r="D860" s="567"/>
      <c r="E860" s="621"/>
      <c r="F860" s="625"/>
      <c r="G860" s="625"/>
      <c r="H860" s="246" t="s">
        <v>621</v>
      </c>
      <c r="I860" s="247">
        <f>J860+K860+L860+M860</f>
        <v>0</v>
      </c>
      <c r="J860" s="247"/>
      <c r="K860" s="247"/>
      <c r="L860" s="247"/>
      <c r="M860" s="247"/>
    </row>
    <row r="861" spans="2:13" x14ac:dyDescent="0.25">
      <c r="B861" s="637"/>
      <c r="C861" s="634"/>
      <c r="D861" s="567"/>
      <c r="E861" s="621"/>
      <c r="F861" s="625"/>
      <c r="G861" s="625"/>
      <c r="H861" s="246" t="s">
        <v>622</v>
      </c>
      <c r="I861" s="247">
        <f>J861+K861+L861+M861</f>
        <v>0</v>
      </c>
      <c r="J861" s="247"/>
      <c r="K861" s="247"/>
      <c r="L861" s="247"/>
      <c r="M861" s="247"/>
    </row>
    <row r="862" spans="2:13" x14ac:dyDescent="0.25">
      <c r="B862" s="638"/>
      <c r="C862" s="635"/>
      <c r="D862" s="567"/>
      <c r="E862" s="621"/>
      <c r="F862" s="626"/>
      <c r="G862" s="626"/>
      <c r="H862" s="246" t="s">
        <v>623</v>
      </c>
      <c r="I862" s="247">
        <f>J862+K862+L862+M862</f>
        <v>0</v>
      </c>
      <c r="J862" s="247"/>
      <c r="K862" s="247"/>
      <c r="L862" s="247"/>
      <c r="M862" s="247"/>
    </row>
    <row r="863" spans="2:13" ht="134.25" customHeight="1" x14ac:dyDescent="0.25">
      <c r="B863" s="636">
        <v>16.5</v>
      </c>
      <c r="C863" s="633" t="s">
        <v>854</v>
      </c>
      <c r="D863" s="567" t="s">
        <v>162</v>
      </c>
      <c r="E863" s="621" t="s">
        <v>162</v>
      </c>
      <c r="F863" s="624">
        <v>2014</v>
      </c>
      <c r="G863" s="624">
        <v>2018</v>
      </c>
      <c r="H863" s="244" t="s">
        <v>620</v>
      </c>
      <c r="I863" s="245">
        <f>I864+I865+I866</f>
        <v>0</v>
      </c>
      <c r="J863" s="630" t="s">
        <v>851</v>
      </c>
      <c r="K863" s="631"/>
      <c r="L863" s="631"/>
      <c r="M863" s="632"/>
    </row>
    <row r="864" spans="2:13" x14ac:dyDescent="0.25">
      <c r="B864" s="637"/>
      <c r="C864" s="634"/>
      <c r="D864" s="567"/>
      <c r="E864" s="621"/>
      <c r="F864" s="625"/>
      <c r="G864" s="625"/>
      <c r="H864" s="246" t="s">
        <v>621</v>
      </c>
      <c r="I864" s="247">
        <f>J864+K864+L864+M864</f>
        <v>0</v>
      </c>
      <c r="J864" s="247"/>
      <c r="K864" s="247"/>
      <c r="L864" s="247"/>
      <c r="M864" s="247"/>
    </row>
    <row r="865" spans="2:13" x14ac:dyDescent="0.25">
      <c r="B865" s="637"/>
      <c r="C865" s="634"/>
      <c r="D865" s="567"/>
      <c r="E865" s="621"/>
      <c r="F865" s="625"/>
      <c r="G865" s="625"/>
      <c r="H865" s="246" t="s">
        <v>622</v>
      </c>
      <c r="I865" s="247">
        <f>J865+K865+L865+M865</f>
        <v>0</v>
      </c>
      <c r="J865" s="247"/>
      <c r="K865" s="247"/>
      <c r="L865" s="247"/>
      <c r="M865" s="247"/>
    </row>
    <row r="866" spans="2:13" x14ac:dyDescent="0.25">
      <c r="B866" s="638"/>
      <c r="C866" s="635"/>
      <c r="D866" s="567"/>
      <c r="E866" s="621"/>
      <c r="F866" s="626"/>
      <c r="G866" s="626"/>
      <c r="H866" s="246" t="s">
        <v>623</v>
      </c>
      <c r="I866" s="247">
        <f>J866+K866+L866+M866</f>
        <v>0</v>
      </c>
      <c r="J866" s="247"/>
      <c r="K866" s="247"/>
      <c r="L866" s="247"/>
      <c r="M866" s="247"/>
    </row>
    <row r="867" spans="2:13" ht="52.5" customHeight="1" x14ac:dyDescent="0.25">
      <c r="B867" s="636">
        <v>16.600000000000001</v>
      </c>
      <c r="C867" s="633" t="s">
        <v>855</v>
      </c>
      <c r="D867" s="567" t="s">
        <v>162</v>
      </c>
      <c r="E867" s="621" t="s">
        <v>162</v>
      </c>
      <c r="F867" s="624">
        <v>2014</v>
      </c>
      <c r="G867" s="624">
        <v>2018</v>
      </c>
      <c r="H867" s="244" t="s">
        <v>620</v>
      </c>
      <c r="I867" s="245">
        <f>I868+I869+I870</f>
        <v>0</v>
      </c>
      <c r="J867" s="630" t="s">
        <v>851</v>
      </c>
      <c r="K867" s="631"/>
      <c r="L867" s="631"/>
      <c r="M867" s="632"/>
    </row>
    <row r="868" spans="2:13" x14ac:dyDescent="0.25">
      <c r="B868" s="637"/>
      <c r="C868" s="634"/>
      <c r="D868" s="567"/>
      <c r="E868" s="621"/>
      <c r="F868" s="625"/>
      <c r="G868" s="625"/>
      <c r="H868" s="246" t="s">
        <v>621</v>
      </c>
      <c r="I868" s="247">
        <f>J868+K868+L868+M868</f>
        <v>0</v>
      </c>
      <c r="J868" s="247"/>
      <c r="K868" s="247"/>
      <c r="L868" s="247"/>
      <c r="M868" s="247"/>
    </row>
    <row r="869" spans="2:13" x14ac:dyDescent="0.25">
      <c r="B869" s="637"/>
      <c r="C869" s="634"/>
      <c r="D869" s="567"/>
      <c r="E869" s="621"/>
      <c r="F869" s="625"/>
      <c r="G869" s="625"/>
      <c r="H869" s="246" t="s">
        <v>622</v>
      </c>
      <c r="I869" s="247">
        <f>J869+K869+L869+M869</f>
        <v>0</v>
      </c>
      <c r="J869" s="247"/>
      <c r="K869" s="247"/>
      <c r="L869" s="247"/>
      <c r="M869" s="247"/>
    </row>
    <row r="870" spans="2:13" x14ac:dyDescent="0.25">
      <c r="B870" s="638"/>
      <c r="C870" s="635"/>
      <c r="D870" s="567"/>
      <c r="E870" s="621"/>
      <c r="F870" s="626"/>
      <c r="G870" s="626"/>
      <c r="H870" s="246" t="s">
        <v>623</v>
      </c>
      <c r="I870" s="247">
        <f>J870+K870+L870+M870</f>
        <v>0</v>
      </c>
      <c r="J870" s="247"/>
      <c r="K870" s="247"/>
      <c r="L870" s="247"/>
      <c r="M870" s="247"/>
    </row>
    <row r="871" spans="2:13" ht="26.25" x14ac:dyDescent="0.25">
      <c r="B871" s="636">
        <v>16.7</v>
      </c>
      <c r="C871" s="633" t="s">
        <v>856</v>
      </c>
      <c r="D871" s="567" t="s">
        <v>162</v>
      </c>
      <c r="E871" s="621" t="s">
        <v>162</v>
      </c>
      <c r="F871" s="624">
        <v>2014</v>
      </c>
      <c r="G871" s="624">
        <v>2018</v>
      </c>
      <c r="H871" s="244" t="s">
        <v>620</v>
      </c>
      <c r="I871" s="245">
        <f>I872+I873+I874</f>
        <v>0</v>
      </c>
      <c r="J871" s="630" t="s">
        <v>851</v>
      </c>
      <c r="K871" s="631"/>
      <c r="L871" s="631"/>
      <c r="M871" s="632"/>
    </row>
    <row r="872" spans="2:13" x14ac:dyDescent="0.25">
      <c r="B872" s="637"/>
      <c r="C872" s="634"/>
      <c r="D872" s="567"/>
      <c r="E872" s="621"/>
      <c r="F872" s="625"/>
      <c r="G872" s="625"/>
      <c r="H872" s="246" t="s">
        <v>621</v>
      </c>
      <c r="I872" s="247">
        <f>J872+K872+L872+M872</f>
        <v>0</v>
      </c>
      <c r="J872" s="247"/>
      <c r="K872" s="247"/>
      <c r="L872" s="247"/>
      <c r="M872" s="247"/>
    </row>
    <row r="873" spans="2:13" x14ac:dyDescent="0.25">
      <c r="B873" s="637"/>
      <c r="C873" s="634"/>
      <c r="D873" s="567"/>
      <c r="E873" s="621"/>
      <c r="F873" s="625"/>
      <c r="G873" s="625"/>
      <c r="H873" s="246" t="s">
        <v>622</v>
      </c>
      <c r="I873" s="247">
        <f>J873+K873+L873+M873</f>
        <v>0</v>
      </c>
      <c r="J873" s="247"/>
      <c r="K873" s="247"/>
      <c r="L873" s="247"/>
      <c r="M873" s="247"/>
    </row>
    <row r="874" spans="2:13" x14ac:dyDescent="0.25">
      <c r="B874" s="638"/>
      <c r="C874" s="635"/>
      <c r="D874" s="567"/>
      <c r="E874" s="621"/>
      <c r="F874" s="626"/>
      <c r="G874" s="626"/>
      <c r="H874" s="246" t="s">
        <v>623</v>
      </c>
      <c r="I874" s="247">
        <f>J874+K874+L874+M874</f>
        <v>0</v>
      </c>
      <c r="J874" s="247"/>
      <c r="K874" s="247"/>
      <c r="L874" s="247"/>
      <c r="M874" s="247"/>
    </row>
    <row r="875" spans="2:13" ht="26.25" x14ac:dyDescent="0.25">
      <c r="B875" s="636">
        <v>16.8</v>
      </c>
      <c r="C875" s="633" t="s">
        <v>857</v>
      </c>
      <c r="D875" s="567" t="s">
        <v>162</v>
      </c>
      <c r="E875" s="621" t="s">
        <v>162</v>
      </c>
      <c r="F875" s="624">
        <v>2014</v>
      </c>
      <c r="G875" s="624">
        <v>2018</v>
      </c>
      <c r="H875" s="244" t="s">
        <v>620</v>
      </c>
      <c r="I875" s="245">
        <f>I876+I877+I878</f>
        <v>0</v>
      </c>
      <c r="J875" s="630" t="s">
        <v>851</v>
      </c>
      <c r="K875" s="631"/>
      <c r="L875" s="631"/>
      <c r="M875" s="632"/>
    </row>
    <row r="876" spans="2:13" x14ac:dyDescent="0.25">
      <c r="B876" s="637"/>
      <c r="C876" s="634"/>
      <c r="D876" s="567"/>
      <c r="E876" s="621"/>
      <c r="F876" s="625"/>
      <c r="G876" s="625"/>
      <c r="H876" s="246" t="s">
        <v>621</v>
      </c>
      <c r="I876" s="247">
        <f>J876+K876+L876+M876</f>
        <v>0</v>
      </c>
      <c r="J876" s="247"/>
      <c r="K876" s="247"/>
      <c r="L876" s="247"/>
      <c r="M876" s="247"/>
    </row>
    <row r="877" spans="2:13" x14ac:dyDescent="0.25">
      <c r="B877" s="637"/>
      <c r="C877" s="634"/>
      <c r="D877" s="567"/>
      <c r="E877" s="621"/>
      <c r="F877" s="625"/>
      <c r="G877" s="625"/>
      <c r="H877" s="246" t="s">
        <v>622</v>
      </c>
      <c r="I877" s="247">
        <f>J877+K877+L877+M877</f>
        <v>0</v>
      </c>
      <c r="J877" s="247"/>
      <c r="K877" s="247"/>
      <c r="L877" s="247"/>
      <c r="M877" s="247"/>
    </row>
    <row r="878" spans="2:13" x14ac:dyDescent="0.25">
      <c r="B878" s="638"/>
      <c r="C878" s="635"/>
      <c r="D878" s="567"/>
      <c r="E878" s="621"/>
      <c r="F878" s="626"/>
      <c r="G878" s="626"/>
      <c r="H878" s="246" t="s">
        <v>623</v>
      </c>
      <c r="I878" s="247">
        <f>J878+K878+L878+M878</f>
        <v>0</v>
      </c>
      <c r="J878" s="247"/>
      <c r="K878" s="247"/>
      <c r="L878" s="247"/>
      <c r="M878" s="247"/>
    </row>
    <row r="879" spans="2:13" ht="41.25" customHeight="1" x14ac:dyDescent="0.25">
      <c r="B879" s="636">
        <v>16.899999999999999</v>
      </c>
      <c r="C879" s="633" t="s">
        <v>858</v>
      </c>
      <c r="D879" s="567" t="s">
        <v>162</v>
      </c>
      <c r="E879" s="621" t="s">
        <v>162</v>
      </c>
      <c r="F879" s="624">
        <v>2014</v>
      </c>
      <c r="G879" s="624">
        <v>2018</v>
      </c>
      <c r="H879" s="244" t="s">
        <v>620</v>
      </c>
      <c r="I879" s="245">
        <f>I880+I881+I882</f>
        <v>0</v>
      </c>
      <c r="J879" s="630" t="s">
        <v>851</v>
      </c>
      <c r="K879" s="631"/>
      <c r="L879" s="631"/>
      <c r="M879" s="632"/>
    </row>
    <row r="880" spans="2:13" x14ac:dyDescent="0.25">
      <c r="B880" s="637"/>
      <c r="C880" s="634"/>
      <c r="D880" s="567"/>
      <c r="E880" s="621"/>
      <c r="F880" s="625"/>
      <c r="G880" s="625"/>
      <c r="H880" s="246" t="s">
        <v>621</v>
      </c>
      <c r="I880" s="247">
        <f>J880+K880+L880+M880</f>
        <v>0</v>
      </c>
      <c r="J880" s="247"/>
      <c r="K880" s="247"/>
      <c r="L880" s="247"/>
      <c r="M880" s="247"/>
    </row>
    <row r="881" spans="2:13" x14ac:dyDescent="0.25">
      <c r="B881" s="637"/>
      <c r="C881" s="634"/>
      <c r="D881" s="567"/>
      <c r="E881" s="621"/>
      <c r="F881" s="625"/>
      <c r="G881" s="625"/>
      <c r="H881" s="246" t="s">
        <v>622</v>
      </c>
      <c r="I881" s="247">
        <f>J881+K881+L881+M881</f>
        <v>0</v>
      </c>
      <c r="J881" s="247"/>
      <c r="K881" s="247"/>
      <c r="L881" s="247"/>
      <c r="M881" s="247"/>
    </row>
    <row r="882" spans="2:13" x14ac:dyDescent="0.25">
      <c r="B882" s="638"/>
      <c r="C882" s="635"/>
      <c r="D882" s="567"/>
      <c r="E882" s="621"/>
      <c r="F882" s="626"/>
      <c r="G882" s="626"/>
      <c r="H882" s="246" t="s">
        <v>623</v>
      </c>
      <c r="I882" s="247">
        <f>J882+K882+L882+M882</f>
        <v>0</v>
      </c>
      <c r="J882" s="247"/>
      <c r="K882" s="247"/>
      <c r="L882" s="247"/>
      <c r="M882" s="247"/>
    </row>
    <row r="883" spans="2:13" ht="26.25" x14ac:dyDescent="0.25">
      <c r="B883" s="639">
        <v>16.100000000000001</v>
      </c>
      <c r="C883" s="633" t="s">
        <v>859</v>
      </c>
      <c r="D883" s="567" t="s">
        <v>162</v>
      </c>
      <c r="E883" s="621" t="s">
        <v>162</v>
      </c>
      <c r="F883" s="624">
        <v>2014</v>
      </c>
      <c r="G883" s="624">
        <v>2018</v>
      </c>
      <c r="H883" s="244" t="s">
        <v>620</v>
      </c>
      <c r="I883" s="245">
        <f>I884+I885+I886</f>
        <v>0</v>
      </c>
      <c r="J883" s="630" t="s">
        <v>851</v>
      </c>
      <c r="K883" s="631"/>
      <c r="L883" s="631"/>
      <c r="M883" s="632"/>
    </row>
    <row r="884" spans="2:13" x14ac:dyDescent="0.25">
      <c r="B884" s="640"/>
      <c r="C884" s="634"/>
      <c r="D884" s="567"/>
      <c r="E884" s="621"/>
      <c r="F884" s="625"/>
      <c r="G884" s="625"/>
      <c r="H884" s="246" t="s">
        <v>621</v>
      </c>
      <c r="I884" s="247">
        <f>J884+K884+L884+M884</f>
        <v>0</v>
      </c>
      <c r="J884" s="247"/>
      <c r="K884" s="247"/>
      <c r="L884" s="247"/>
      <c r="M884" s="247"/>
    </row>
    <row r="885" spans="2:13" x14ac:dyDescent="0.25">
      <c r="B885" s="640"/>
      <c r="C885" s="634"/>
      <c r="D885" s="567"/>
      <c r="E885" s="621"/>
      <c r="F885" s="625"/>
      <c r="G885" s="625"/>
      <c r="H885" s="246" t="s">
        <v>622</v>
      </c>
      <c r="I885" s="247">
        <f>J885+K885+L885+M885</f>
        <v>0</v>
      </c>
      <c r="J885" s="247"/>
      <c r="K885" s="247"/>
      <c r="L885" s="247"/>
      <c r="M885" s="247"/>
    </row>
    <row r="886" spans="2:13" x14ac:dyDescent="0.25">
      <c r="B886" s="641"/>
      <c r="C886" s="635"/>
      <c r="D886" s="567"/>
      <c r="E886" s="621"/>
      <c r="F886" s="626"/>
      <c r="G886" s="626"/>
      <c r="H886" s="246" t="s">
        <v>623</v>
      </c>
      <c r="I886" s="247">
        <f>J886+K886+L886+M886</f>
        <v>0</v>
      </c>
      <c r="J886" s="247"/>
      <c r="K886" s="247"/>
      <c r="L886" s="247"/>
      <c r="M886" s="247"/>
    </row>
    <row r="887" spans="2:13" ht="40.5" customHeight="1" x14ac:dyDescent="0.25">
      <c r="B887" s="636">
        <v>16.11</v>
      </c>
      <c r="C887" s="633" t="s">
        <v>860</v>
      </c>
      <c r="D887" s="567" t="s">
        <v>162</v>
      </c>
      <c r="E887" s="621" t="s">
        <v>162</v>
      </c>
      <c r="F887" s="624">
        <v>2014</v>
      </c>
      <c r="G887" s="624">
        <v>2018</v>
      </c>
      <c r="H887" s="244" t="s">
        <v>620</v>
      </c>
      <c r="I887" s="245">
        <f>I888+I889+I890</f>
        <v>0</v>
      </c>
      <c r="J887" s="630" t="s">
        <v>851</v>
      </c>
      <c r="K887" s="631"/>
      <c r="L887" s="631"/>
      <c r="M887" s="632"/>
    </row>
    <row r="888" spans="2:13" x14ac:dyDescent="0.25">
      <c r="B888" s="637"/>
      <c r="C888" s="634"/>
      <c r="D888" s="567"/>
      <c r="E888" s="621"/>
      <c r="F888" s="625"/>
      <c r="G888" s="625"/>
      <c r="H888" s="246" t="s">
        <v>621</v>
      </c>
      <c r="I888" s="247">
        <f>J888+K888+L888+M888</f>
        <v>0</v>
      </c>
      <c r="J888" s="247"/>
      <c r="K888" s="247"/>
      <c r="L888" s="247"/>
      <c r="M888" s="247"/>
    </row>
    <row r="889" spans="2:13" x14ac:dyDescent="0.25">
      <c r="B889" s="637"/>
      <c r="C889" s="634"/>
      <c r="D889" s="567"/>
      <c r="E889" s="621"/>
      <c r="F889" s="625"/>
      <c r="G889" s="625"/>
      <c r="H889" s="246" t="s">
        <v>622</v>
      </c>
      <c r="I889" s="247">
        <f>J889+K889+L889+M889</f>
        <v>0</v>
      </c>
      <c r="J889" s="247"/>
      <c r="K889" s="247"/>
      <c r="L889" s="247"/>
      <c r="M889" s="247"/>
    </row>
    <row r="890" spans="2:13" x14ac:dyDescent="0.25">
      <c r="B890" s="638"/>
      <c r="C890" s="635"/>
      <c r="D890" s="567"/>
      <c r="E890" s="621"/>
      <c r="F890" s="626"/>
      <c r="G890" s="626"/>
      <c r="H890" s="246" t="s">
        <v>623</v>
      </c>
      <c r="I890" s="247">
        <f>J890+K890+L890+M890</f>
        <v>0</v>
      </c>
      <c r="J890" s="247"/>
      <c r="K890" s="247"/>
      <c r="L890" s="247"/>
      <c r="M890" s="247"/>
    </row>
    <row r="891" spans="2:13" ht="157.5" customHeight="1" x14ac:dyDescent="0.25">
      <c r="B891" s="623">
        <v>17</v>
      </c>
      <c r="C891" s="721" t="s">
        <v>582</v>
      </c>
      <c r="D891" s="716" t="s">
        <v>861</v>
      </c>
      <c r="E891" s="716" t="s">
        <v>862</v>
      </c>
      <c r="F891" s="623">
        <v>2014</v>
      </c>
      <c r="G891" s="623">
        <v>2018</v>
      </c>
      <c r="H891" s="249" t="s">
        <v>620</v>
      </c>
      <c r="I891" s="251">
        <f>I892+I893+I894</f>
        <v>150200</v>
      </c>
      <c r="J891" s="251">
        <f>J892+J893+J894</f>
        <v>53800</v>
      </c>
      <c r="K891" s="251">
        <f>K892+K893+K894</f>
        <v>94850</v>
      </c>
      <c r="L891" s="251">
        <f>L892+L893+L894</f>
        <v>1550</v>
      </c>
      <c r="M891" s="251">
        <f>M892+M893+M894</f>
        <v>0</v>
      </c>
    </row>
    <row r="892" spans="2:13" x14ac:dyDescent="0.25">
      <c r="B892" s="623"/>
      <c r="C892" s="721"/>
      <c r="D892" s="718"/>
      <c r="E892" s="718"/>
      <c r="F892" s="623"/>
      <c r="G892" s="623"/>
      <c r="H892" s="249" t="s">
        <v>621</v>
      </c>
      <c r="I892" s="251">
        <f>SUM(I896+I900+I908+I904)</f>
        <v>0</v>
      </c>
      <c r="J892" s="251">
        <f>SUM(J896+J900+J908)</f>
        <v>0</v>
      </c>
      <c r="K892" s="251">
        <f>SUM(K896+K900+K908)</f>
        <v>0</v>
      </c>
      <c r="L892" s="251">
        <f>SUM(L896+L900+L908)</f>
        <v>0</v>
      </c>
      <c r="M892" s="251">
        <f>SUM(M896+M900+M908)</f>
        <v>0</v>
      </c>
    </row>
    <row r="893" spans="2:13" x14ac:dyDescent="0.25">
      <c r="B893" s="623"/>
      <c r="C893" s="721"/>
      <c r="D893" s="718"/>
      <c r="E893" s="718"/>
      <c r="F893" s="623"/>
      <c r="G893" s="623"/>
      <c r="H893" s="249" t="s">
        <v>622</v>
      </c>
      <c r="I893" s="251">
        <f>SUM(I897+I901+I909+I905)</f>
        <v>45200</v>
      </c>
      <c r="J893" s="251">
        <f t="shared" ref="J893:M894" si="12">SUM(J897+J901+J909+J905)</f>
        <v>0</v>
      </c>
      <c r="K893" s="251">
        <f t="shared" si="12"/>
        <v>45200</v>
      </c>
      <c r="L893" s="251">
        <f t="shared" si="12"/>
        <v>0</v>
      </c>
      <c r="M893" s="251">
        <f t="shared" si="12"/>
        <v>0</v>
      </c>
    </row>
    <row r="894" spans="2:13" x14ac:dyDescent="0.25">
      <c r="B894" s="623"/>
      <c r="C894" s="721"/>
      <c r="D894" s="720"/>
      <c r="E894" s="720"/>
      <c r="F894" s="623"/>
      <c r="G894" s="623"/>
      <c r="H894" s="249" t="s">
        <v>623</v>
      </c>
      <c r="I894" s="251">
        <f>SUM(I898+I902+I910+I906)</f>
        <v>105000</v>
      </c>
      <c r="J894" s="251">
        <f t="shared" si="12"/>
        <v>53800</v>
      </c>
      <c r="K894" s="251">
        <f t="shared" si="12"/>
        <v>49650</v>
      </c>
      <c r="L894" s="251">
        <f t="shared" si="12"/>
        <v>1550</v>
      </c>
      <c r="M894" s="251">
        <f t="shared" si="12"/>
        <v>0</v>
      </c>
    </row>
    <row r="895" spans="2:13" ht="36" customHeight="1" x14ac:dyDescent="0.25">
      <c r="B895" s="619">
        <v>17.100000000000001</v>
      </c>
      <c r="C895" s="622" t="s">
        <v>863</v>
      </c>
      <c r="D895" s="567" t="s">
        <v>162</v>
      </c>
      <c r="E895" s="621" t="s">
        <v>162</v>
      </c>
      <c r="F895" s="619">
        <v>2015</v>
      </c>
      <c r="G895" s="619">
        <v>2015</v>
      </c>
      <c r="H895" s="244" t="s">
        <v>620</v>
      </c>
      <c r="I895" s="245">
        <f>I896+I897+I898</f>
        <v>45200</v>
      </c>
      <c r="J895" s="245">
        <f>J896+J897+J898</f>
        <v>0</v>
      </c>
      <c r="K895" s="245">
        <f>K896+K897+K898</f>
        <v>45200</v>
      </c>
      <c r="L895" s="245">
        <f>L896+L897+L898</f>
        <v>0</v>
      </c>
      <c r="M895" s="245">
        <f>M896+M897+M898</f>
        <v>0</v>
      </c>
    </row>
    <row r="896" spans="2:13" x14ac:dyDescent="0.25">
      <c r="B896" s="619"/>
      <c r="C896" s="622"/>
      <c r="D896" s="567"/>
      <c r="E896" s="621"/>
      <c r="F896" s="619"/>
      <c r="G896" s="619"/>
      <c r="H896" s="246" t="s">
        <v>621</v>
      </c>
      <c r="I896" s="247">
        <f>J896+K896+L896+M896</f>
        <v>0</v>
      </c>
      <c r="J896" s="247"/>
      <c r="K896" s="247"/>
      <c r="L896" s="247"/>
      <c r="M896" s="247"/>
    </row>
    <row r="897" spans="2:13" x14ac:dyDescent="0.25">
      <c r="B897" s="619"/>
      <c r="C897" s="622"/>
      <c r="D897" s="567"/>
      <c r="E897" s="621"/>
      <c r="F897" s="619"/>
      <c r="G897" s="619"/>
      <c r="H897" s="246" t="s">
        <v>622</v>
      </c>
      <c r="I897" s="247">
        <f>J897+K897+L897+M897</f>
        <v>45200</v>
      </c>
      <c r="J897" s="247"/>
      <c r="K897" s="247">
        <v>45200</v>
      </c>
      <c r="L897" s="247"/>
      <c r="M897" s="247"/>
    </row>
    <row r="898" spans="2:13" x14ac:dyDescent="0.25">
      <c r="B898" s="619"/>
      <c r="C898" s="622"/>
      <c r="D898" s="567"/>
      <c r="E898" s="621"/>
      <c r="F898" s="619"/>
      <c r="G898" s="619"/>
      <c r="H898" s="246" t="s">
        <v>623</v>
      </c>
      <c r="I898" s="247">
        <f>J898+K898+L898+M898</f>
        <v>0</v>
      </c>
      <c r="J898" s="247"/>
      <c r="K898" s="247"/>
      <c r="L898" s="247"/>
      <c r="M898" s="247"/>
    </row>
    <row r="899" spans="2:13" ht="38.25" customHeight="1" x14ac:dyDescent="0.25">
      <c r="B899" s="619">
        <v>17.2</v>
      </c>
      <c r="C899" s="622" t="s">
        <v>864</v>
      </c>
      <c r="D899" s="567" t="s">
        <v>162</v>
      </c>
      <c r="E899" s="621" t="s">
        <v>162</v>
      </c>
      <c r="F899" s="619">
        <v>2016</v>
      </c>
      <c r="G899" s="619">
        <v>2016</v>
      </c>
      <c r="H899" s="244" t="s">
        <v>620</v>
      </c>
      <c r="I899" s="245">
        <f>I900+I901+I902</f>
        <v>25000</v>
      </c>
      <c r="J899" s="245">
        <f>J900+J901+J902</f>
        <v>0</v>
      </c>
      <c r="K899" s="245">
        <f>K900+K901+K902</f>
        <v>24250</v>
      </c>
      <c r="L899" s="245">
        <f>L900+L901+L902</f>
        <v>750</v>
      </c>
      <c r="M899" s="245">
        <f>M900+M901+M902</f>
        <v>0</v>
      </c>
    </row>
    <row r="900" spans="2:13" x14ac:dyDescent="0.25">
      <c r="B900" s="619"/>
      <c r="C900" s="622"/>
      <c r="D900" s="567"/>
      <c r="E900" s="621"/>
      <c r="F900" s="619"/>
      <c r="G900" s="619"/>
      <c r="H900" s="246" t="s">
        <v>621</v>
      </c>
      <c r="I900" s="247">
        <f>J900+K900+L900+M900</f>
        <v>0</v>
      </c>
      <c r="J900" s="247"/>
      <c r="K900" s="247"/>
      <c r="L900" s="247"/>
      <c r="M900" s="247"/>
    </row>
    <row r="901" spans="2:13" x14ac:dyDescent="0.25">
      <c r="B901" s="619"/>
      <c r="C901" s="622"/>
      <c r="D901" s="567"/>
      <c r="E901" s="621"/>
      <c r="F901" s="619"/>
      <c r="G901" s="619"/>
      <c r="H901" s="246" t="s">
        <v>622</v>
      </c>
      <c r="I901" s="247">
        <f>J901+K901+L901+M901</f>
        <v>0</v>
      </c>
      <c r="J901" s="247"/>
      <c r="K901" s="247"/>
      <c r="L901" s="247"/>
      <c r="M901" s="247"/>
    </row>
    <row r="902" spans="2:13" x14ac:dyDescent="0.25">
      <c r="B902" s="619"/>
      <c r="C902" s="622"/>
      <c r="D902" s="567"/>
      <c r="E902" s="621"/>
      <c r="F902" s="619"/>
      <c r="G902" s="619"/>
      <c r="H902" s="246" t="s">
        <v>623</v>
      </c>
      <c r="I902" s="247">
        <f>J902+K902+L902+M902</f>
        <v>25000</v>
      </c>
      <c r="J902" s="247"/>
      <c r="K902" s="247">
        <v>24250</v>
      </c>
      <c r="L902" s="247">
        <v>750</v>
      </c>
      <c r="M902" s="247"/>
    </row>
    <row r="903" spans="2:13" ht="26.25" x14ac:dyDescent="0.25">
      <c r="B903" s="619">
        <v>17.3</v>
      </c>
      <c r="C903" s="622" t="s">
        <v>865</v>
      </c>
      <c r="D903" s="567" t="s">
        <v>162</v>
      </c>
      <c r="E903" s="621" t="s">
        <v>162</v>
      </c>
      <c r="F903" s="619">
        <v>2016</v>
      </c>
      <c r="G903" s="619">
        <v>2016</v>
      </c>
      <c r="H903" s="244" t="s">
        <v>620</v>
      </c>
      <c r="I903" s="245">
        <f>I904+I905+I906</f>
        <v>40000</v>
      </c>
      <c r="J903" s="245">
        <f>J904+J905+J906</f>
        <v>26900</v>
      </c>
      <c r="K903" s="245">
        <f>K904+K905+K906</f>
        <v>12700</v>
      </c>
      <c r="L903" s="245">
        <f>L904+L905+L906</f>
        <v>400</v>
      </c>
      <c r="M903" s="245">
        <f>M904+M905+M906</f>
        <v>0</v>
      </c>
    </row>
    <row r="904" spans="2:13" x14ac:dyDescent="0.25">
      <c r="B904" s="619"/>
      <c r="C904" s="622"/>
      <c r="D904" s="567"/>
      <c r="E904" s="621"/>
      <c r="F904" s="619"/>
      <c r="G904" s="619"/>
      <c r="H904" s="246" t="s">
        <v>621</v>
      </c>
      <c r="I904" s="247">
        <f>J904+K904+L904+M904</f>
        <v>0</v>
      </c>
      <c r="J904" s="247"/>
      <c r="K904" s="247"/>
      <c r="L904" s="247"/>
      <c r="M904" s="247"/>
    </row>
    <row r="905" spans="2:13" x14ac:dyDescent="0.25">
      <c r="B905" s="619"/>
      <c r="C905" s="622"/>
      <c r="D905" s="567"/>
      <c r="E905" s="621"/>
      <c r="F905" s="619"/>
      <c r="G905" s="619"/>
      <c r="H905" s="246" t="s">
        <v>622</v>
      </c>
      <c r="I905" s="247">
        <f>J905+K905+L905+M905</f>
        <v>0</v>
      </c>
      <c r="J905" s="247"/>
      <c r="K905" s="247"/>
      <c r="L905" s="247"/>
      <c r="M905" s="247"/>
    </row>
    <row r="906" spans="2:13" x14ac:dyDescent="0.25">
      <c r="B906" s="619"/>
      <c r="C906" s="622"/>
      <c r="D906" s="567"/>
      <c r="E906" s="621"/>
      <c r="F906" s="619"/>
      <c r="G906" s="619"/>
      <c r="H906" s="246" t="s">
        <v>623</v>
      </c>
      <c r="I906" s="247">
        <f>J906+K906+L906+M906</f>
        <v>40000</v>
      </c>
      <c r="J906" s="247">
        <v>26900</v>
      </c>
      <c r="K906" s="247">
        <v>12700</v>
      </c>
      <c r="L906" s="247">
        <v>400</v>
      </c>
      <c r="M906" s="247"/>
    </row>
    <row r="907" spans="2:13" ht="26.25" x14ac:dyDescent="0.25">
      <c r="B907" s="619">
        <v>17.399999999999999</v>
      </c>
      <c r="C907" s="622" t="s">
        <v>866</v>
      </c>
      <c r="D907" s="567" t="s">
        <v>162</v>
      </c>
      <c r="E907" s="621" t="s">
        <v>162</v>
      </c>
      <c r="F907" s="619">
        <v>2016</v>
      </c>
      <c r="G907" s="619">
        <v>2016</v>
      </c>
      <c r="H907" s="244" t="s">
        <v>620</v>
      </c>
      <c r="I907" s="245">
        <f>I908+I909+I910</f>
        <v>40000</v>
      </c>
      <c r="J907" s="245">
        <f>J908+J909+J910</f>
        <v>26900</v>
      </c>
      <c r="K907" s="245">
        <f>K908+K909+K910</f>
        <v>12700</v>
      </c>
      <c r="L907" s="245">
        <f>L908+L909+L910</f>
        <v>400</v>
      </c>
      <c r="M907" s="245">
        <f>M908+M909+M910</f>
        <v>0</v>
      </c>
    </row>
    <row r="908" spans="2:13" x14ac:dyDescent="0.25">
      <c r="B908" s="619"/>
      <c r="C908" s="622"/>
      <c r="D908" s="567"/>
      <c r="E908" s="621"/>
      <c r="F908" s="619"/>
      <c r="G908" s="619"/>
      <c r="H908" s="246" t="s">
        <v>621</v>
      </c>
      <c r="I908" s="247">
        <f>J908+K908+L908+M908</f>
        <v>0</v>
      </c>
      <c r="J908" s="247"/>
      <c r="K908" s="247"/>
      <c r="L908" s="247"/>
      <c r="M908" s="247"/>
    </row>
    <row r="909" spans="2:13" x14ac:dyDescent="0.25">
      <c r="B909" s="619"/>
      <c r="C909" s="622"/>
      <c r="D909" s="567"/>
      <c r="E909" s="621"/>
      <c r="F909" s="619"/>
      <c r="G909" s="619"/>
      <c r="H909" s="246" t="s">
        <v>622</v>
      </c>
      <c r="I909" s="247">
        <f>J909+K909+L909+M909</f>
        <v>0</v>
      </c>
      <c r="J909" s="247"/>
      <c r="K909" s="247"/>
      <c r="L909" s="247"/>
      <c r="M909" s="247"/>
    </row>
    <row r="910" spans="2:13" x14ac:dyDescent="0.25">
      <c r="B910" s="619"/>
      <c r="C910" s="622"/>
      <c r="D910" s="567"/>
      <c r="E910" s="621"/>
      <c r="F910" s="619"/>
      <c r="G910" s="619"/>
      <c r="H910" s="246" t="s">
        <v>623</v>
      </c>
      <c r="I910" s="247">
        <f>J910+K910+L910+M910</f>
        <v>40000</v>
      </c>
      <c r="J910" s="247">
        <v>26900</v>
      </c>
      <c r="K910" s="247">
        <v>12700</v>
      </c>
      <c r="L910" s="247">
        <v>400</v>
      </c>
      <c r="M910" s="247"/>
    </row>
    <row r="911" spans="2:13" ht="63" customHeight="1" x14ac:dyDescent="0.25">
      <c r="B911" s="624">
        <v>17.5</v>
      </c>
      <c r="C911" s="633" t="s">
        <v>867</v>
      </c>
      <c r="D911" s="567" t="s">
        <v>162</v>
      </c>
      <c r="E911" s="621" t="s">
        <v>162</v>
      </c>
      <c r="F911" s="624">
        <v>2017</v>
      </c>
      <c r="G911" s="624">
        <v>2017</v>
      </c>
      <c r="H911" s="244" t="s">
        <v>620</v>
      </c>
      <c r="I911" s="245">
        <f>I912+I913+I914</f>
        <v>0</v>
      </c>
      <c r="J911" s="245">
        <f>J912+J913+J914</f>
        <v>0</v>
      </c>
      <c r="K911" s="245">
        <f>K912+K913+K914</f>
        <v>0</v>
      </c>
      <c r="L911" s="245">
        <f>L912+L913+L914</f>
        <v>0</v>
      </c>
      <c r="M911" s="245">
        <f>M912+M913+M914</f>
        <v>0</v>
      </c>
    </row>
    <row r="912" spans="2:13" ht="15.75" customHeight="1" x14ac:dyDescent="0.25">
      <c r="B912" s="625"/>
      <c r="C912" s="634"/>
      <c r="D912" s="567"/>
      <c r="E912" s="621"/>
      <c r="F912" s="625"/>
      <c r="G912" s="625"/>
      <c r="H912" s="246" t="s">
        <v>621</v>
      </c>
      <c r="I912" s="247">
        <f>J912+K912+L912+M912</f>
        <v>0</v>
      </c>
      <c r="J912" s="247"/>
      <c r="K912" s="247"/>
      <c r="L912" s="247"/>
      <c r="M912" s="247"/>
    </row>
    <row r="913" spans="2:13" ht="15.75" customHeight="1" x14ac:dyDescent="0.25">
      <c r="B913" s="625"/>
      <c r="C913" s="634"/>
      <c r="D913" s="567"/>
      <c r="E913" s="621"/>
      <c r="F913" s="625"/>
      <c r="G913" s="625"/>
      <c r="H913" s="246" t="s">
        <v>622</v>
      </c>
      <c r="I913" s="247">
        <f>J913+K913+L913+M913</f>
        <v>0</v>
      </c>
      <c r="J913" s="247"/>
      <c r="K913" s="247"/>
      <c r="L913" s="247"/>
      <c r="M913" s="247"/>
    </row>
    <row r="914" spans="2:13" ht="15.75" customHeight="1" x14ac:dyDescent="0.25">
      <c r="B914" s="626"/>
      <c r="C914" s="635"/>
      <c r="D914" s="567"/>
      <c r="E914" s="621"/>
      <c r="F914" s="626"/>
      <c r="G914" s="626"/>
      <c r="H914" s="246" t="s">
        <v>623</v>
      </c>
      <c r="I914" s="247">
        <f>J914+K914+L914+M914</f>
        <v>0</v>
      </c>
      <c r="J914" s="247"/>
      <c r="K914" s="247"/>
      <c r="L914" s="247"/>
      <c r="M914" s="247"/>
    </row>
    <row r="915" spans="2:13" ht="26.25" x14ac:dyDescent="0.25">
      <c r="B915" s="624">
        <v>17.600000000000001</v>
      </c>
      <c r="C915" s="633" t="s">
        <v>868</v>
      </c>
      <c r="D915" s="567" t="s">
        <v>162</v>
      </c>
      <c r="E915" s="621" t="s">
        <v>162</v>
      </c>
      <c r="F915" s="624">
        <v>2017</v>
      </c>
      <c r="G915" s="624">
        <v>2017</v>
      </c>
      <c r="H915" s="244" t="s">
        <v>620</v>
      </c>
      <c r="I915" s="245">
        <f>I916+I917+I918</f>
        <v>0</v>
      </c>
      <c r="J915" s="245">
        <f>J916+J917+J918</f>
        <v>0</v>
      </c>
      <c r="K915" s="245">
        <f>K916+K917+K918</f>
        <v>0</v>
      </c>
      <c r="L915" s="245">
        <f>L916+L917+L918</f>
        <v>0</v>
      </c>
      <c r="M915" s="245">
        <f>M916+M917+M918</f>
        <v>0</v>
      </c>
    </row>
    <row r="916" spans="2:13" x14ac:dyDescent="0.25">
      <c r="B916" s="625"/>
      <c r="C916" s="634"/>
      <c r="D916" s="567"/>
      <c r="E916" s="621"/>
      <c r="F916" s="625"/>
      <c r="G916" s="625"/>
      <c r="H916" s="246" t="s">
        <v>621</v>
      </c>
      <c r="I916" s="247">
        <f>J916+K916+L916+M916</f>
        <v>0</v>
      </c>
      <c r="J916" s="247"/>
      <c r="K916" s="247"/>
      <c r="L916" s="247"/>
      <c r="M916" s="247"/>
    </row>
    <row r="917" spans="2:13" x14ac:dyDescent="0.25">
      <c r="B917" s="625"/>
      <c r="C917" s="634"/>
      <c r="D917" s="567"/>
      <c r="E917" s="621"/>
      <c r="F917" s="625"/>
      <c r="G917" s="625"/>
      <c r="H917" s="246" t="s">
        <v>622</v>
      </c>
      <c r="I917" s="247">
        <f>J917+K917+L917+M917</f>
        <v>0</v>
      </c>
      <c r="J917" s="247"/>
      <c r="K917" s="247"/>
      <c r="L917" s="247"/>
      <c r="M917" s="247"/>
    </row>
    <row r="918" spans="2:13" x14ac:dyDescent="0.25">
      <c r="B918" s="626"/>
      <c r="C918" s="635"/>
      <c r="D918" s="567"/>
      <c r="E918" s="621"/>
      <c r="F918" s="626"/>
      <c r="G918" s="626"/>
      <c r="H918" s="246" t="s">
        <v>623</v>
      </c>
      <c r="I918" s="247">
        <f>J918+K918+L918+M918</f>
        <v>0</v>
      </c>
      <c r="J918" s="247"/>
      <c r="K918" s="247"/>
      <c r="L918" s="247"/>
      <c r="M918" s="247"/>
    </row>
    <row r="919" spans="2:13" ht="75" customHeight="1" x14ac:dyDescent="0.25">
      <c r="B919" s="624">
        <v>17.7</v>
      </c>
      <c r="C919" s="633" t="s">
        <v>869</v>
      </c>
      <c r="D919" s="567" t="s">
        <v>162</v>
      </c>
      <c r="E919" s="621" t="s">
        <v>162</v>
      </c>
      <c r="F919" s="624">
        <v>2017</v>
      </c>
      <c r="G919" s="624">
        <v>2017</v>
      </c>
      <c r="H919" s="244" t="s">
        <v>620</v>
      </c>
      <c r="I919" s="245">
        <f>I920+I921+I922</f>
        <v>0</v>
      </c>
      <c r="J919" s="245">
        <f>J920+J921+J922</f>
        <v>0</v>
      </c>
      <c r="K919" s="245">
        <f>K920+K921+K922</f>
        <v>0</v>
      </c>
      <c r="L919" s="245">
        <f>L920+L921+L922</f>
        <v>0</v>
      </c>
      <c r="M919" s="245">
        <f>M920+M921+M922</f>
        <v>0</v>
      </c>
    </row>
    <row r="920" spans="2:13" x14ac:dyDescent="0.25">
      <c r="B920" s="625"/>
      <c r="C920" s="634"/>
      <c r="D920" s="567"/>
      <c r="E920" s="621"/>
      <c r="F920" s="625"/>
      <c r="G920" s="625"/>
      <c r="H920" s="246" t="s">
        <v>621</v>
      </c>
      <c r="I920" s="247">
        <f>J920+K920+L920+M920</f>
        <v>0</v>
      </c>
      <c r="J920" s="247"/>
      <c r="K920" s="247"/>
      <c r="L920" s="247"/>
      <c r="M920" s="247"/>
    </row>
    <row r="921" spans="2:13" x14ac:dyDescent="0.25">
      <c r="B921" s="625"/>
      <c r="C921" s="634"/>
      <c r="D921" s="567"/>
      <c r="E921" s="621"/>
      <c r="F921" s="625"/>
      <c r="G921" s="625"/>
      <c r="H921" s="246" t="s">
        <v>622</v>
      </c>
      <c r="I921" s="247">
        <f>J921+K921+L921+M921</f>
        <v>0</v>
      </c>
      <c r="J921" s="247"/>
      <c r="K921" s="247"/>
      <c r="L921" s="247"/>
      <c r="M921" s="247"/>
    </row>
    <row r="922" spans="2:13" x14ac:dyDescent="0.25">
      <c r="B922" s="626"/>
      <c r="C922" s="635"/>
      <c r="D922" s="567"/>
      <c r="E922" s="621"/>
      <c r="F922" s="626"/>
      <c r="G922" s="626"/>
      <c r="H922" s="246" t="s">
        <v>623</v>
      </c>
      <c r="I922" s="247">
        <f>J922+K922+L922+M922</f>
        <v>0</v>
      </c>
      <c r="J922" s="247"/>
      <c r="K922" s="247"/>
      <c r="L922" s="247"/>
      <c r="M922" s="247"/>
    </row>
    <row r="923" spans="2:13" ht="57" customHeight="1" x14ac:dyDescent="0.25">
      <c r="B923" s="624">
        <v>17.8</v>
      </c>
      <c r="C923" s="633" t="s">
        <v>870</v>
      </c>
      <c r="D923" s="567" t="s">
        <v>162</v>
      </c>
      <c r="E923" s="621" t="s">
        <v>162</v>
      </c>
      <c r="F923" s="624">
        <v>2018</v>
      </c>
      <c r="G923" s="624">
        <v>2018</v>
      </c>
      <c r="H923" s="244" t="s">
        <v>620</v>
      </c>
      <c r="I923" s="245">
        <f>I924+I925+I926</f>
        <v>0</v>
      </c>
      <c r="J923" s="245">
        <f>J924+J925+J926</f>
        <v>0</v>
      </c>
      <c r="K923" s="245">
        <f>K924+K925+K926</f>
        <v>0</v>
      </c>
      <c r="L923" s="245">
        <f>L924+L925+L926</f>
        <v>0</v>
      </c>
      <c r="M923" s="245">
        <f>M924+M925+M926</f>
        <v>0</v>
      </c>
    </row>
    <row r="924" spans="2:13" x14ac:dyDescent="0.25">
      <c r="B924" s="625"/>
      <c r="C924" s="634"/>
      <c r="D924" s="567"/>
      <c r="E924" s="621"/>
      <c r="F924" s="625"/>
      <c r="G924" s="625"/>
      <c r="H924" s="246" t="s">
        <v>621</v>
      </c>
      <c r="I924" s="247">
        <f>J924+K924+L924+M924</f>
        <v>0</v>
      </c>
      <c r="J924" s="247"/>
      <c r="K924" s="247"/>
      <c r="L924" s="247"/>
      <c r="M924" s="247"/>
    </row>
    <row r="925" spans="2:13" x14ac:dyDescent="0.25">
      <c r="B925" s="625"/>
      <c r="C925" s="634"/>
      <c r="D925" s="567"/>
      <c r="E925" s="621"/>
      <c r="F925" s="625"/>
      <c r="G925" s="625"/>
      <c r="H925" s="246" t="s">
        <v>622</v>
      </c>
      <c r="I925" s="247">
        <f>J925+K925+L925+M925</f>
        <v>0</v>
      </c>
      <c r="J925" s="247"/>
      <c r="K925" s="247"/>
      <c r="L925" s="247"/>
      <c r="M925" s="247"/>
    </row>
    <row r="926" spans="2:13" x14ac:dyDescent="0.25">
      <c r="B926" s="626"/>
      <c r="C926" s="635"/>
      <c r="D926" s="567"/>
      <c r="E926" s="621"/>
      <c r="F926" s="626"/>
      <c r="G926" s="626"/>
      <c r="H926" s="246" t="s">
        <v>623</v>
      </c>
      <c r="I926" s="247">
        <f>J926+K926+L926+M926</f>
        <v>0</v>
      </c>
      <c r="J926" s="247"/>
      <c r="K926" s="247"/>
      <c r="L926" s="247"/>
      <c r="M926" s="247"/>
    </row>
    <row r="927" spans="2:13" ht="26.25" x14ac:dyDescent="0.25">
      <c r="B927" s="624">
        <v>17.899999999999999</v>
      </c>
      <c r="C927" s="633" t="s">
        <v>871</v>
      </c>
      <c r="D927" s="567" t="s">
        <v>162</v>
      </c>
      <c r="E927" s="621" t="s">
        <v>162</v>
      </c>
      <c r="F927" s="624">
        <v>2018</v>
      </c>
      <c r="G927" s="624">
        <v>2018</v>
      </c>
      <c r="H927" s="244" t="s">
        <v>620</v>
      </c>
      <c r="I927" s="245">
        <f>I928+I929+I930</f>
        <v>0</v>
      </c>
      <c r="J927" s="245">
        <f>J928+J929+J930</f>
        <v>0</v>
      </c>
      <c r="K927" s="245">
        <f>K928+K929+K930</f>
        <v>0</v>
      </c>
      <c r="L927" s="245">
        <f>L928+L929+L930</f>
        <v>0</v>
      </c>
      <c r="M927" s="245">
        <f>M928+M929+M930</f>
        <v>0</v>
      </c>
    </row>
    <row r="928" spans="2:13" x14ac:dyDescent="0.25">
      <c r="B928" s="625"/>
      <c r="C928" s="634"/>
      <c r="D928" s="567"/>
      <c r="E928" s="621"/>
      <c r="F928" s="625"/>
      <c r="G928" s="625"/>
      <c r="H928" s="246" t="s">
        <v>621</v>
      </c>
      <c r="I928" s="247">
        <f>J928+K928+L928+M928</f>
        <v>0</v>
      </c>
      <c r="J928" s="247"/>
      <c r="K928" s="247"/>
      <c r="L928" s="247"/>
      <c r="M928" s="247"/>
    </row>
    <row r="929" spans="2:13" x14ac:dyDescent="0.25">
      <c r="B929" s="625"/>
      <c r="C929" s="634"/>
      <c r="D929" s="567"/>
      <c r="E929" s="621"/>
      <c r="F929" s="625"/>
      <c r="G929" s="625"/>
      <c r="H929" s="246" t="s">
        <v>622</v>
      </c>
      <c r="I929" s="247">
        <f>J929+K929+L929+M929</f>
        <v>0</v>
      </c>
      <c r="J929" s="247"/>
      <c r="K929" s="247"/>
      <c r="L929" s="247"/>
      <c r="M929" s="247"/>
    </row>
    <row r="930" spans="2:13" x14ac:dyDescent="0.25">
      <c r="B930" s="626"/>
      <c r="C930" s="635"/>
      <c r="D930" s="567"/>
      <c r="E930" s="621"/>
      <c r="F930" s="626"/>
      <c r="G930" s="626"/>
      <c r="H930" s="246" t="s">
        <v>623</v>
      </c>
      <c r="I930" s="247">
        <f>J930+K930+L930+M930</f>
        <v>0</v>
      </c>
      <c r="J930" s="247"/>
      <c r="K930" s="247"/>
      <c r="L930" s="247"/>
      <c r="M930" s="247"/>
    </row>
    <row r="931" spans="2:13" ht="124.5" customHeight="1" x14ac:dyDescent="0.25">
      <c r="B931" s="623">
        <v>18</v>
      </c>
      <c r="C931" s="721" t="s">
        <v>603</v>
      </c>
      <c r="D931" s="716" t="s">
        <v>872</v>
      </c>
      <c r="E931" s="722" t="s">
        <v>873</v>
      </c>
      <c r="F931" s="623">
        <v>2014</v>
      </c>
      <c r="G931" s="623">
        <v>2018</v>
      </c>
      <c r="H931" s="249" t="s">
        <v>620</v>
      </c>
      <c r="I931" s="251">
        <f>I932+I933+I934</f>
        <v>450</v>
      </c>
      <c r="J931" s="251">
        <f>J932+J933+J934</f>
        <v>0</v>
      </c>
      <c r="K931" s="251">
        <f>K932+K933+K934</f>
        <v>0</v>
      </c>
      <c r="L931" s="251">
        <f>L932+L933+L934</f>
        <v>450</v>
      </c>
      <c r="M931" s="251">
        <f>M932+M933+M934</f>
        <v>0</v>
      </c>
    </row>
    <row r="932" spans="2:13" x14ac:dyDescent="0.25">
      <c r="B932" s="623"/>
      <c r="C932" s="721"/>
      <c r="D932" s="718"/>
      <c r="E932" s="723"/>
      <c r="F932" s="623"/>
      <c r="G932" s="623"/>
      <c r="H932" s="249" t="s">
        <v>621</v>
      </c>
      <c r="I932" s="251">
        <f>SUM(I936+I940)</f>
        <v>250</v>
      </c>
      <c r="J932" s="251">
        <f>SUM(J936+J940)</f>
        <v>0</v>
      </c>
      <c r="K932" s="251">
        <f>SUM(K936+K940)</f>
        <v>0</v>
      </c>
      <c r="L932" s="251">
        <f>SUM(L936+L940)</f>
        <v>250</v>
      </c>
      <c r="M932" s="251">
        <f>SUM(M936+M940)</f>
        <v>0</v>
      </c>
    </row>
    <row r="933" spans="2:13" x14ac:dyDescent="0.25">
      <c r="B933" s="623"/>
      <c r="C933" s="721"/>
      <c r="D933" s="718"/>
      <c r="E933" s="723"/>
      <c r="F933" s="623"/>
      <c r="G933" s="623"/>
      <c r="H933" s="249" t="s">
        <v>622</v>
      </c>
      <c r="I933" s="251">
        <f t="shared" ref="I933:M934" si="13">SUM(I937+I941)</f>
        <v>100</v>
      </c>
      <c r="J933" s="251">
        <f t="shared" si="13"/>
        <v>0</v>
      </c>
      <c r="K933" s="251">
        <f t="shared" si="13"/>
        <v>0</v>
      </c>
      <c r="L933" s="251">
        <f t="shared" si="13"/>
        <v>100</v>
      </c>
      <c r="M933" s="251">
        <f t="shared" si="13"/>
        <v>0</v>
      </c>
    </row>
    <row r="934" spans="2:13" x14ac:dyDescent="0.25">
      <c r="B934" s="623"/>
      <c r="C934" s="721"/>
      <c r="D934" s="720"/>
      <c r="E934" s="724"/>
      <c r="F934" s="623"/>
      <c r="G934" s="623"/>
      <c r="H934" s="249" t="s">
        <v>623</v>
      </c>
      <c r="I934" s="251">
        <f t="shared" si="13"/>
        <v>100</v>
      </c>
      <c r="J934" s="251">
        <f t="shared" si="13"/>
        <v>0</v>
      </c>
      <c r="K934" s="251">
        <f t="shared" si="13"/>
        <v>0</v>
      </c>
      <c r="L934" s="251">
        <f t="shared" si="13"/>
        <v>100</v>
      </c>
      <c r="M934" s="251">
        <f t="shared" si="13"/>
        <v>0</v>
      </c>
    </row>
    <row r="935" spans="2:13" ht="90.75" customHeight="1" x14ac:dyDescent="0.25">
      <c r="B935" s="619">
        <v>18.100000000000001</v>
      </c>
      <c r="C935" s="622" t="s">
        <v>874</v>
      </c>
      <c r="D935" s="567" t="s">
        <v>162</v>
      </c>
      <c r="E935" s="621" t="s">
        <v>162</v>
      </c>
      <c r="F935" s="619">
        <v>2014</v>
      </c>
      <c r="G935" s="619">
        <v>2015</v>
      </c>
      <c r="H935" s="244" t="s">
        <v>620</v>
      </c>
      <c r="I935" s="630" t="s">
        <v>485</v>
      </c>
      <c r="J935" s="631"/>
      <c r="K935" s="631"/>
      <c r="L935" s="631"/>
      <c r="M935" s="632"/>
    </row>
    <row r="936" spans="2:13" x14ac:dyDescent="0.25">
      <c r="B936" s="619"/>
      <c r="C936" s="622"/>
      <c r="D936" s="567"/>
      <c r="E936" s="621"/>
      <c r="F936" s="619"/>
      <c r="G936" s="619"/>
      <c r="H936" s="246" t="s">
        <v>621</v>
      </c>
      <c r="I936" s="247">
        <f>J936+K936+L936+M936</f>
        <v>0</v>
      </c>
      <c r="J936" s="247"/>
      <c r="K936" s="247"/>
      <c r="L936" s="247"/>
      <c r="M936" s="247"/>
    </row>
    <row r="937" spans="2:13" x14ac:dyDescent="0.25">
      <c r="B937" s="619"/>
      <c r="C937" s="622"/>
      <c r="D937" s="567"/>
      <c r="E937" s="621"/>
      <c r="F937" s="619"/>
      <c r="G937" s="619"/>
      <c r="H937" s="246" t="s">
        <v>622</v>
      </c>
      <c r="I937" s="247">
        <f>J937+K937+L937+M937</f>
        <v>0</v>
      </c>
      <c r="J937" s="247"/>
      <c r="K937" s="247"/>
      <c r="L937" s="247"/>
      <c r="M937" s="247"/>
    </row>
    <row r="938" spans="2:13" x14ac:dyDescent="0.25">
      <c r="B938" s="619"/>
      <c r="C938" s="622"/>
      <c r="D938" s="567"/>
      <c r="E938" s="621"/>
      <c r="F938" s="619"/>
      <c r="G938" s="619"/>
      <c r="H938" s="246" t="s">
        <v>623</v>
      </c>
      <c r="I938" s="247">
        <f>J938+K938+L938+M938</f>
        <v>0</v>
      </c>
      <c r="J938" s="247"/>
      <c r="K938" s="247"/>
      <c r="L938" s="247"/>
      <c r="M938" s="247"/>
    </row>
    <row r="939" spans="2:13" ht="26.25" x14ac:dyDescent="0.25">
      <c r="B939" s="619">
        <v>18.2</v>
      </c>
      <c r="C939" s="622" t="s">
        <v>606</v>
      </c>
      <c r="D939" s="567" t="s">
        <v>162</v>
      </c>
      <c r="E939" s="621" t="s">
        <v>162</v>
      </c>
      <c r="F939" s="619">
        <v>2014</v>
      </c>
      <c r="G939" s="619">
        <v>2018</v>
      </c>
      <c r="H939" s="244" t="s">
        <v>620</v>
      </c>
      <c r="I939" s="245">
        <f>I940+I941+I942</f>
        <v>450</v>
      </c>
      <c r="J939" s="245">
        <f>J940+J941+J942</f>
        <v>0</v>
      </c>
      <c r="K939" s="245">
        <f>K940+K941+K942</f>
        <v>0</v>
      </c>
      <c r="L939" s="245">
        <f>L940+L941+L942</f>
        <v>450</v>
      </c>
      <c r="M939" s="245">
        <f>M940+M941+M942</f>
        <v>0</v>
      </c>
    </row>
    <row r="940" spans="2:13" x14ac:dyDescent="0.25">
      <c r="B940" s="619"/>
      <c r="C940" s="622"/>
      <c r="D940" s="567"/>
      <c r="E940" s="621"/>
      <c r="F940" s="619"/>
      <c r="G940" s="619"/>
      <c r="H940" s="246" t="s">
        <v>621</v>
      </c>
      <c r="I940" s="247">
        <f>J940+K940+L940+M940</f>
        <v>250</v>
      </c>
      <c r="J940" s="247"/>
      <c r="K940" s="247"/>
      <c r="L940" s="247">
        <v>250</v>
      </c>
      <c r="M940" s="247"/>
    </row>
    <row r="941" spans="2:13" x14ac:dyDescent="0.25">
      <c r="B941" s="619"/>
      <c r="C941" s="622"/>
      <c r="D941" s="567"/>
      <c r="E941" s="621"/>
      <c r="F941" s="619"/>
      <c r="G941" s="619"/>
      <c r="H941" s="246" t="s">
        <v>622</v>
      </c>
      <c r="I941" s="247">
        <f>J941+K941+L941+M941</f>
        <v>100</v>
      </c>
      <c r="J941" s="247"/>
      <c r="K941" s="247"/>
      <c r="L941" s="247">
        <v>100</v>
      </c>
      <c r="M941" s="247"/>
    </row>
    <row r="942" spans="2:13" x14ac:dyDescent="0.25">
      <c r="B942" s="619"/>
      <c r="C942" s="622"/>
      <c r="D942" s="567"/>
      <c r="E942" s="621"/>
      <c r="F942" s="619"/>
      <c r="G942" s="619"/>
      <c r="H942" s="246" t="s">
        <v>623</v>
      </c>
      <c r="I942" s="247">
        <f>J942+K942+L942+M942</f>
        <v>100</v>
      </c>
      <c r="J942" s="247"/>
      <c r="K942" s="247"/>
      <c r="L942" s="247">
        <v>100</v>
      </c>
      <c r="M942" s="247"/>
    </row>
    <row r="943" spans="2:13" ht="53.25" customHeight="1" x14ac:dyDescent="0.25">
      <c r="B943" s="624">
        <v>18.3</v>
      </c>
      <c r="C943" s="627" t="s">
        <v>875</v>
      </c>
      <c r="D943" s="567" t="s">
        <v>162</v>
      </c>
      <c r="E943" s="621" t="s">
        <v>162</v>
      </c>
      <c r="F943" s="624">
        <v>2017</v>
      </c>
      <c r="G943" s="624">
        <v>2018</v>
      </c>
      <c r="H943" s="244" t="s">
        <v>620</v>
      </c>
      <c r="I943" s="245">
        <f>I944+I945+I946</f>
        <v>0</v>
      </c>
      <c r="J943" s="245">
        <f>J944+J945+J946</f>
        <v>0</v>
      </c>
      <c r="K943" s="245">
        <f>K944+K945+K946</f>
        <v>0</v>
      </c>
      <c r="L943" s="245">
        <f>L944+L945+L946</f>
        <v>0</v>
      </c>
      <c r="M943" s="245">
        <f>M944+M945+M946</f>
        <v>0</v>
      </c>
    </row>
    <row r="944" spans="2:13" ht="15.75" customHeight="1" x14ac:dyDescent="0.25">
      <c r="B944" s="625"/>
      <c r="C944" s="628"/>
      <c r="D944" s="567"/>
      <c r="E944" s="621"/>
      <c r="F944" s="625"/>
      <c r="G944" s="625"/>
      <c r="H944" s="246" t="s">
        <v>621</v>
      </c>
      <c r="I944" s="247">
        <f>J944+K944+L944+M944</f>
        <v>0</v>
      </c>
      <c r="J944" s="247"/>
      <c r="K944" s="247"/>
      <c r="L944" s="247"/>
      <c r="M944" s="247"/>
    </row>
    <row r="945" spans="2:13" ht="15.75" customHeight="1" x14ac:dyDescent="0.25">
      <c r="B945" s="625"/>
      <c r="C945" s="628"/>
      <c r="D945" s="567"/>
      <c r="E945" s="621"/>
      <c r="F945" s="625"/>
      <c r="G945" s="625"/>
      <c r="H945" s="246" t="s">
        <v>622</v>
      </c>
      <c r="I945" s="247">
        <f>J945+K945+L945+M945</f>
        <v>0</v>
      </c>
      <c r="J945" s="247"/>
      <c r="K945" s="247"/>
      <c r="L945" s="247"/>
      <c r="M945" s="247"/>
    </row>
    <row r="946" spans="2:13" ht="15.75" customHeight="1" x14ac:dyDescent="0.25">
      <c r="B946" s="626"/>
      <c r="C946" s="629"/>
      <c r="D946" s="567"/>
      <c r="E946" s="621"/>
      <c r="F946" s="626"/>
      <c r="G946" s="626"/>
      <c r="H946" s="246" t="s">
        <v>623</v>
      </c>
      <c r="I946" s="247">
        <f>J946+K946+L946+M946</f>
        <v>0</v>
      </c>
      <c r="J946" s="247"/>
      <c r="K946" s="247"/>
      <c r="L946" s="247"/>
      <c r="M946" s="247"/>
    </row>
    <row r="947" spans="2:13" ht="103.5" customHeight="1" x14ac:dyDescent="0.25">
      <c r="B947" s="623">
        <v>19</v>
      </c>
      <c r="C947" s="721" t="s">
        <v>610</v>
      </c>
      <c r="D947" s="497" t="s">
        <v>646</v>
      </c>
      <c r="E947" s="716" t="s">
        <v>876</v>
      </c>
      <c r="F947" s="623">
        <v>2014</v>
      </c>
      <c r="G947" s="623">
        <v>2018</v>
      </c>
      <c r="H947" s="249" t="s">
        <v>620</v>
      </c>
      <c r="I947" s="251">
        <f>I948+I949+I950</f>
        <v>4643</v>
      </c>
      <c r="J947" s="251">
        <f>J948+J949+J950</f>
        <v>3482</v>
      </c>
      <c r="K947" s="251">
        <f>K948+K949+K950</f>
        <v>1161</v>
      </c>
      <c r="L947" s="251">
        <f>L948+L949+L950</f>
        <v>0</v>
      </c>
      <c r="M947" s="251">
        <f>M948+M949+M950</f>
        <v>0</v>
      </c>
    </row>
    <row r="948" spans="2:13" x14ac:dyDescent="0.25">
      <c r="B948" s="623"/>
      <c r="C948" s="721"/>
      <c r="D948" s="498"/>
      <c r="E948" s="718"/>
      <c r="F948" s="623"/>
      <c r="G948" s="623"/>
      <c r="H948" s="249" t="s">
        <v>621</v>
      </c>
      <c r="I948" s="251">
        <f>SUM(I952)</f>
        <v>0</v>
      </c>
      <c r="J948" s="251">
        <f>SUM(J952)</f>
        <v>0</v>
      </c>
      <c r="K948" s="251">
        <f>SUM(K952)</f>
        <v>0</v>
      </c>
      <c r="L948" s="251">
        <f>SUM(L952)</f>
        <v>0</v>
      </c>
      <c r="M948" s="251">
        <f>SUM(M952)</f>
        <v>0</v>
      </c>
    </row>
    <row r="949" spans="2:13" x14ac:dyDescent="0.25">
      <c r="B949" s="623"/>
      <c r="C949" s="721"/>
      <c r="D949" s="498"/>
      <c r="E949" s="718"/>
      <c r="F949" s="623"/>
      <c r="G949" s="623"/>
      <c r="H949" s="249" t="s">
        <v>622</v>
      </c>
      <c r="I949" s="251">
        <f t="shared" ref="I949:M950" si="14">SUM(I953)</f>
        <v>4643</v>
      </c>
      <c r="J949" s="251">
        <f t="shared" si="14"/>
        <v>3482</v>
      </c>
      <c r="K949" s="251">
        <f t="shared" si="14"/>
        <v>1161</v>
      </c>
      <c r="L949" s="251">
        <f t="shared" si="14"/>
        <v>0</v>
      </c>
      <c r="M949" s="251">
        <f t="shared" si="14"/>
        <v>0</v>
      </c>
    </row>
    <row r="950" spans="2:13" x14ac:dyDescent="0.25">
      <c r="B950" s="623"/>
      <c r="C950" s="721"/>
      <c r="D950" s="498"/>
      <c r="E950" s="720"/>
      <c r="F950" s="623"/>
      <c r="G950" s="623"/>
      <c r="H950" s="249" t="s">
        <v>623</v>
      </c>
      <c r="I950" s="251">
        <f t="shared" si="14"/>
        <v>0</v>
      </c>
      <c r="J950" s="251">
        <f t="shared" si="14"/>
        <v>0</v>
      </c>
      <c r="K950" s="251">
        <f t="shared" si="14"/>
        <v>0</v>
      </c>
      <c r="L950" s="251">
        <f t="shared" si="14"/>
        <v>0</v>
      </c>
      <c r="M950" s="251">
        <f t="shared" si="14"/>
        <v>0</v>
      </c>
    </row>
    <row r="951" spans="2:13" ht="68.25" customHeight="1" x14ac:dyDescent="0.25">
      <c r="B951" s="619">
        <v>19.100000000000001</v>
      </c>
      <c r="C951" s="622" t="s">
        <v>877</v>
      </c>
      <c r="D951" s="567" t="s">
        <v>162</v>
      </c>
      <c r="E951" s="621" t="s">
        <v>162</v>
      </c>
      <c r="F951" s="619">
        <v>2015</v>
      </c>
      <c r="G951" s="619">
        <v>2015</v>
      </c>
      <c r="H951" s="244" t="s">
        <v>620</v>
      </c>
      <c r="I951" s="245">
        <f>I952+I953+I954</f>
        <v>4643</v>
      </c>
      <c r="J951" s="245">
        <f>J952+J953+J954</f>
        <v>3482</v>
      </c>
      <c r="K951" s="245">
        <f>K952+K953+K954</f>
        <v>1161</v>
      </c>
      <c r="L951" s="245">
        <f>L952+L953+L954</f>
        <v>0</v>
      </c>
      <c r="M951" s="245">
        <f>M952+M953+M954</f>
        <v>0</v>
      </c>
    </row>
    <row r="952" spans="2:13" x14ac:dyDescent="0.25">
      <c r="B952" s="619"/>
      <c r="C952" s="622"/>
      <c r="D952" s="567"/>
      <c r="E952" s="621"/>
      <c r="F952" s="619"/>
      <c r="G952" s="619"/>
      <c r="H952" s="246" t="s">
        <v>621</v>
      </c>
      <c r="I952" s="247">
        <f>J952+K952+L952+M952</f>
        <v>0</v>
      </c>
      <c r="J952" s="247"/>
      <c r="K952" s="247"/>
      <c r="L952" s="247"/>
      <c r="M952" s="247"/>
    </row>
    <row r="953" spans="2:13" x14ac:dyDescent="0.25">
      <c r="B953" s="619"/>
      <c r="C953" s="622"/>
      <c r="D953" s="567"/>
      <c r="E953" s="621"/>
      <c r="F953" s="619"/>
      <c r="G953" s="619"/>
      <c r="H953" s="246" t="s">
        <v>622</v>
      </c>
      <c r="I953" s="247">
        <f>J953+K953+L953+M953</f>
        <v>4643</v>
      </c>
      <c r="J953" s="247">
        <v>3482</v>
      </c>
      <c r="K953" s="247">
        <v>1161</v>
      </c>
      <c r="L953" s="247"/>
      <c r="M953" s="247"/>
    </row>
    <row r="954" spans="2:13" x14ac:dyDescent="0.25">
      <c r="B954" s="619"/>
      <c r="C954" s="622"/>
      <c r="D954" s="567"/>
      <c r="E954" s="621"/>
      <c r="F954" s="619"/>
      <c r="G954" s="619"/>
      <c r="H954" s="246" t="s">
        <v>623</v>
      </c>
      <c r="I954" s="247">
        <f>J954+K954+L954+M954</f>
        <v>0</v>
      </c>
      <c r="J954" s="247"/>
      <c r="K954" s="247"/>
      <c r="L954" s="247"/>
      <c r="M954" s="247"/>
    </row>
    <row r="955" spans="2:13" ht="32.25" customHeight="1" x14ac:dyDescent="0.25">
      <c r="B955" s="619">
        <v>19.2</v>
      </c>
      <c r="C955" s="620" t="s">
        <v>878</v>
      </c>
      <c r="D955" s="567" t="s">
        <v>162</v>
      </c>
      <c r="E955" s="621" t="s">
        <v>162</v>
      </c>
      <c r="F955" s="619">
        <v>2017</v>
      </c>
      <c r="G955" s="619">
        <v>2017</v>
      </c>
      <c r="H955" s="244" t="s">
        <v>620</v>
      </c>
      <c r="I955" s="245">
        <f>I956+I957+I958</f>
        <v>0</v>
      </c>
      <c r="J955" s="245">
        <f>J956+J957+J958</f>
        <v>0</v>
      </c>
      <c r="K955" s="245">
        <f>K956+K957+K958</f>
        <v>0</v>
      </c>
      <c r="L955" s="245">
        <f>L956+L957+L958</f>
        <v>0</v>
      </c>
      <c r="M955" s="245">
        <f>M956+M957+M958</f>
        <v>0</v>
      </c>
    </row>
    <row r="956" spans="2:13" x14ac:dyDescent="0.25">
      <c r="B956" s="619"/>
      <c r="C956" s="620"/>
      <c r="D956" s="567"/>
      <c r="E956" s="621"/>
      <c r="F956" s="619"/>
      <c r="G956" s="619"/>
      <c r="H956" s="246" t="s">
        <v>621</v>
      </c>
      <c r="I956" s="247">
        <f>J956+K956+L956+M956</f>
        <v>0</v>
      </c>
      <c r="J956" s="247"/>
      <c r="K956" s="247"/>
      <c r="L956" s="247"/>
      <c r="M956" s="247"/>
    </row>
    <row r="957" spans="2:13" x14ac:dyDescent="0.25">
      <c r="B957" s="619"/>
      <c r="C957" s="620"/>
      <c r="D957" s="567"/>
      <c r="E957" s="621"/>
      <c r="F957" s="619"/>
      <c r="G957" s="619"/>
      <c r="H957" s="246" t="s">
        <v>622</v>
      </c>
      <c r="I957" s="247">
        <f>J957+K957+L957+M957</f>
        <v>0</v>
      </c>
      <c r="J957" s="247"/>
      <c r="K957" s="247"/>
      <c r="L957" s="247"/>
      <c r="M957" s="247"/>
    </row>
    <row r="958" spans="2:13" x14ac:dyDescent="0.25">
      <c r="B958" s="619"/>
      <c r="C958" s="620"/>
      <c r="D958" s="567"/>
      <c r="E958" s="621"/>
      <c r="F958" s="619"/>
      <c r="G958" s="619"/>
      <c r="H958" s="246" t="s">
        <v>623</v>
      </c>
      <c r="I958" s="247">
        <f>J958+K958+L958+M958</f>
        <v>0</v>
      </c>
      <c r="J958" s="247"/>
      <c r="K958" s="247"/>
      <c r="L958" s="247"/>
      <c r="M958" s="247"/>
    </row>
    <row r="959" spans="2:13" ht="60.75" customHeight="1" x14ac:dyDescent="0.25">
      <c r="B959" s="619">
        <v>19.3</v>
      </c>
      <c r="C959" s="620" t="s">
        <v>879</v>
      </c>
      <c r="D959" s="567" t="s">
        <v>162</v>
      </c>
      <c r="E959" s="621" t="s">
        <v>162</v>
      </c>
      <c r="F959" s="619">
        <v>2018</v>
      </c>
      <c r="G959" s="619">
        <v>2018</v>
      </c>
      <c r="H959" s="244" t="s">
        <v>620</v>
      </c>
      <c r="I959" s="245">
        <f>I960+I961+I962</f>
        <v>0</v>
      </c>
      <c r="J959" s="245">
        <f>J960+J961+J962</f>
        <v>0</v>
      </c>
      <c r="K959" s="245">
        <f>K960+K961+K962</f>
        <v>0</v>
      </c>
      <c r="L959" s="245">
        <f>L960+L961+L962</f>
        <v>0</v>
      </c>
      <c r="M959" s="245">
        <f>M960+M961+M962</f>
        <v>0</v>
      </c>
    </row>
    <row r="960" spans="2:13" x14ac:dyDescent="0.25">
      <c r="B960" s="619"/>
      <c r="C960" s="620"/>
      <c r="D960" s="567"/>
      <c r="E960" s="621"/>
      <c r="F960" s="619"/>
      <c r="G960" s="619"/>
      <c r="H960" s="246" t="s">
        <v>621</v>
      </c>
      <c r="I960" s="247">
        <f>J960+K960+L960+M960</f>
        <v>0</v>
      </c>
      <c r="J960" s="247"/>
      <c r="K960" s="247"/>
      <c r="L960" s="247"/>
      <c r="M960" s="247"/>
    </row>
    <row r="961" spans="2:13" x14ac:dyDescent="0.25">
      <c r="B961" s="619"/>
      <c r="C961" s="620"/>
      <c r="D961" s="567"/>
      <c r="E961" s="621"/>
      <c r="F961" s="619"/>
      <c r="G961" s="619"/>
      <c r="H961" s="246" t="s">
        <v>622</v>
      </c>
      <c r="I961" s="247">
        <f>J961+K961+L961+M961</f>
        <v>0</v>
      </c>
      <c r="J961" s="247"/>
      <c r="K961" s="247"/>
      <c r="L961" s="247"/>
      <c r="M961" s="247"/>
    </row>
    <row r="962" spans="2:13" x14ac:dyDescent="0.25">
      <c r="B962" s="619"/>
      <c r="C962" s="620"/>
      <c r="D962" s="567"/>
      <c r="E962" s="621"/>
      <c r="F962" s="619"/>
      <c r="G962" s="619"/>
      <c r="H962" s="246" t="s">
        <v>623</v>
      </c>
      <c r="I962" s="247">
        <f>J962+K962+L962+M962</f>
        <v>0</v>
      </c>
      <c r="J962" s="247"/>
      <c r="K962" s="247"/>
      <c r="L962" s="247"/>
      <c r="M962" s="247"/>
    </row>
    <row r="963" spans="2:13" ht="79.5" customHeight="1" x14ac:dyDescent="0.25">
      <c r="B963" s="619">
        <v>19.399999999999999</v>
      </c>
      <c r="C963" s="620" t="s">
        <v>880</v>
      </c>
      <c r="D963" s="567" t="s">
        <v>162</v>
      </c>
      <c r="E963" s="621" t="s">
        <v>162</v>
      </c>
      <c r="F963" s="619">
        <v>2018</v>
      </c>
      <c r="G963" s="619">
        <v>2018</v>
      </c>
      <c r="H963" s="244" t="s">
        <v>620</v>
      </c>
      <c r="I963" s="245">
        <f>I964+I965+I966</f>
        <v>0</v>
      </c>
      <c r="J963" s="245">
        <f>J964+J965+J966</f>
        <v>0</v>
      </c>
      <c r="K963" s="245">
        <f>K964+K965+K966</f>
        <v>0</v>
      </c>
      <c r="L963" s="245">
        <f>L964+L965+L966</f>
        <v>0</v>
      </c>
      <c r="M963" s="245">
        <f>M964+M965+M966</f>
        <v>0</v>
      </c>
    </row>
    <row r="964" spans="2:13" x14ac:dyDescent="0.25">
      <c r="B964" s="619"/>
      <c r="C964" s="620"/>
      <c r="D964" s="567"/>
      <c r="E964" s="621"/>
      <c r="F964" s="619"/>
      <c r="G964" s="619"/>
      <c r="H964" s="246" t="s">
        <v>621</v>
      </c>
      <c r="I964" s="247">
        <f>J964+K964+L964+M964</f>
        <v>0</v>
      </c>
      <c r="J964" s="247"/>
      <c r="K964" s="247"/>
      <c r="L964" s="247"/>
      <c r="M964" s="247"/>
    </row>
    <row r="965" spans="2:13" x14ac:dyDescent="0.25">
      <c r="B965" s="619"/>
      <c r="C965" s="620"/>
      <c r="D965" s="567"/>
      <c r="E965" s="621"/>
      <c r="F965" s="619"/>
      <c r="G965" s="619"/>
      <c r="H965" s="246" t="s">
        <v>622</v>
      </c>
      <c r="I965" s="247">
        <f>J965+K965+L965+M965</f>
        <v>0</v>
      </c>
      <c r="J965" s="247"/>
      <c r="K965" s="247"/>
      <c r="L965" s="247"/>
      <c r="M965" s="247"/>
    </row>
    <row r="966" spans="2:13" x14ac:dyDescent="0.25">
      <c r="B966" s="619"/>
      <c r="C966" s="620"/>
      <c r="D966" s="567"/>
      <c r="E966" s="621"/>
      <c r="F966" s="619"/>
      <c r="G966" s="619"/>
      <c r="H966" s="246" t="s">
        <v>623</v>
      </c>
      <c r="I966" s="247">
        <f>J966+K966+L966+M966</f>
        <v>0</v>
      </c>
      <c r="J966" s="247"/>
      <c r="K966" s="247"/>
      <c r="L966" s="247"/>
      <c r="M966" s="247"/>
    </row>
  </sheetData>
  <mergeCells count="1487">
    <mergeCell ref="B963:B966"/>
    <mergeCell ref="C963:C966"/>
    <mergeCell ref="D963:D966"/>
    <mergeCell ref="E963:E966"/>
    <mergeCell ref="F963:F966"/>
    <mergeCell ref="G963:G966"/>
    <mergeCell ref="B959:B962"/>
    <mergeCell ref="C959:C962"/>
    <mergeCell ref="D959:D962"/>
    <mergeCell ref="E959:E962"/>
    <mergeCell ref="F959:F962"/>
    <mergeCell ref="G959:G962"/>
    <mergeCell ref="B955:B958"/>
    <mergeCell ref="C955:C958"/>
    <mergeCell ref="D955:D958"/>
    <mergeCell ref="E955:E958"/>
    <mergeCell ref="F955:F958"/>
    <mergeCell ref="G955:G958"/>
    <mergeCell ref="B951:B954"/>
    <mergeCell ref="C951:C954"/>
    <mergeCell ref="D951:D954"/>
    <mergeCell ref="E951:E954"/>
    <mergeCell ref="F951:F954"/>
    <mergeCell ref="G951:G954"/>
    <mergeCell ref="B947:B950"/>
    <mergeCell ref="C947:C950"/>
    <mergeCell ref="D947:D950"/>
    <mergeCell ref="E947:E950"/>
    <mergeCell ref="F947:F950"/>
    <mergeCell ref="G947:G950"/>
    <mergeCell ref="B943:B946"/>
    <mergeCell ref="C943:C946"/>
    <mergeCell ref="D943:D946"/>
    <mergeCell ref="E943:E946"/>
    <mergeCell ref="F943:F946"/>
    <mergeCell ref="G943:G946"/>
    <mergeCell ref="I935:M935"/>
    <mergeCell ref="B939:B942"/>
    <mergeCell ref="C939:C942"/>
    <mergeCell ref="D939:D942"/>
    <mergeCell ref="E939:E942"/>
    <mergeCell ref="F939:F942"/>
    <mergeCell ref="G939:G942"/>
    <mergeCell ref="B935:B938"/>
    <mergeCell ref="C935:C938"/>
    <mergeCell ref="D935:D938"/>
    <mergeCell ref="E935:E938"/>
    <mergeCell ref="F935:F938"/>
    <mergeCell ref="G935:G938"/>
    <mergeCell ref="B931:B934"/>
    <mergeCell ref="C931:C934"/>
    <mergeCell ref="D931:D934"/>
    <mergeCell ref="E931:E934"/>
    <mergeCell ref="F931:F934"/>
    <mergeCell ref="G931:G934"/>
    <mergeCell ref="B927:B930"/>
    <mergeCell ref="C927:C930"/>
    <mergeCell ref="D927:D930"/>
    <mergeCell ref="E927:E930"/>
    <mergeCell ref="F927:F930"/>
    <mergeCell ref="G927:G930"/>
    <mergeCell ref="B923:B926"/>
    <mergeCell ref="C923:C926"/>
    <mergeCell ref="D923:D926"/>
    <mergeCell ref="E923:E926"/>
    <mergeCell ref="F923:F926"/>
    <mergeCell ref="G923:G926"/>
    <mergeCell ref="B919:B922"/>
    <mergeCell ref="C919:C922"/>
    <mergeCell ref="D919:D922"/>
    <mergeCell ref="E919:E922"/>
    <mergeCell ref="F919:F922"/>
    <mergeCell ref="G919:G922"/>
    <mergeCell ref="B915:B918"/>
    <mergeCell ref="C915:C918"/>
    <mergeCell ref="D915:D918"/>
    <mergeCell ref="E915:E918"/>
    <mergeCell ref="F915:F918"/>
    <mergeCell ref="G915:G918"/>
    <mergeCell ref="B911:B914"/>
    <mergeCell ref="C911:C914"/>
    <mergeCell ref="D911:D914"/>
    <mergeCell ref="E911:E914"/>
    <mergeCell ref="F911:F914"/>
    <mergeCell ref="G911:G914"/>
    <mergeCell ref="B907:B910"/>
    <mergeCell ref="C907:C910"/>
    <mergeCell ref="D907:D910"/>
    <mergeCell ref="E907:E910"/>
    <mergeCell ref="F907:F910"/>
    <mergeCell ref="G907:G910"/>
    <mergeCell ref="B903:B906"/>
    <mergeCell ref="C903:C906"/>
    <mergeCell ref="D903:D906"/>
    <mergeCell ref="E903:E906"/>
    <mergeCell ref="F903:F906"/>
    <mergeCell ref="G903:G906"/>
    <mergeCell ref="B899:B902"/>
    <mergeCell ref="C899:C902"/>
    <mergeCell ref="D899:D902"/>
    <mergeCell ref="E899:E902"/>
    <mergeCell ref="F899:F902"/>
    <mergeCell ref="G899:G902"/>
    <mergeCell ref="B895:B898"/>
    <mergeCell ref="C895:C898"/>
    <mergeCell ref="D895:D898"/>
    <mergeCell ref="E895:E898"/>
    <mergeCell ref="F895:F898"/>
    <mergeCell ref="G895:G898"/>
    <mergeCell ref="B891:B894"/>
    <mergeCell ref="C891:C894"/>
    <mergeCell ref="D891:D894"/>
    <mergeCell ref="E891:E894"/>
    <mergeCell ref="F891:F894"/>
    <mergeCell ref="G891:G894"/>
    <mergeCell ref="J883:M883"/>
    <mergeCell ref="B887:B890"/>
    <mergeCell ref="C887:C890"/>
    <mergeCell ref="D887:D890"/>
    <mergeCell ref="E887:E890"/>
    <mergeCell ref="F887:F890"/>
    <mergeCell ref="G887:G890"/>
    <mergeCell ref="J887:M887"/>
    <mergeCell ref="B883:B886"/>
    <mergeCell ref="C883:C886"/>
    <mergeCell ref="D883:D886"/>
    <mergeCell ref="E883:E886"/>
    <mergeCell ref="F883:F886"/>
    <mergeCell ref="G883:G886"/>
    <mergeCell ref="J875:M875"/>
    <mergeCell ref="B879:B882"/>
    <mergeCell ref="C879:C882"/>
    <mergeCell ref="D879:D882"/>
    <mergeCell ref="E879:E882"/>
    <mergeCell ref="F879:F882"/>
    <mergeCell ref="G879:G882"/>
    <mergeCell ref="J879:M879"/>
    <mergeCell ref="B875:B878"/>
    <mergeCell ref="C875:C878"/>
    <mergeCell ref="D875:D878"/>
    <mergeCell ref="E875:E878"/>
    <mergeCell ref="F875:F878"/>
    <mergeCell ref="G875:G878"/>
    <mergeCell ref="J867:M867"/>
    <mergeCell ref="B871:B874"/>
    <mergeCell ref="C871:C874"/>
    <mergeCell ref="D871:D874"/>
    <mergeCell ref="E871:E874"/>
    <mergeCell ref="F871:F874"/>
    <mergeCell ref="G871:G874"/>
    <mergeCell ref="J871:M871"/>
    <mergeCell ref="B867:B870"/>
    <mergeCell ref="C867:C870"/>
    <mergeCell ref="D867:D870"/>
    <mergeCell ref="E867:E870"/>
    <mergeCell ref="F867:F870"/>
    <mergeCell ref="G867:G870"/>
    <mergeCell ref="J859:M859"/>
    <mergeCell ref="B863:B866"/>
    <mergeCell ref="C863:C866"/>
    <mergeCell ref="D863:D866"/>
    <mergeCell ref="E863:E866"/>
    <mergeCell ref="F863:F866"/>
    <mergeCell ref="G863:G866"/>
    <mergeCell ref="J863:M863"/>
    <mergeCell ref="B859:B862"/>
    <mergeCell ref="C859:C862"/>
    <mergeCell ref="D859:D862"/>
    <mergeCell ref="E859:E862"/>
    <mergeCell ref="F859:F862"/>
    <mergeCell ref="G859:G862"/>
    <mergeCell ref="J851:M851"/>
    <mergeCell ref="B855:B858"/>
    <mergeCell ref="C855:C858"/>
    <mergeCell ref="D855:D858"/>
    <mergeCell ref="E855:E858"/>
    <mergeCell ref="F855:F858"/>
    <mergeCell ref="G855:G858"/>
    <mergeCell ref="J855:M855"/>
    <mergeCell ref="B851:B854"/>
    <mergeCell ref="C851:C854"/>
    <mergeCell ref="D851:D854"/>
    <mergeCell ref="E851:E854"/>
    <mergeCell ref="F851:F854"/>
    <mergeCell ref="G851:G854"/>
    <mergeCell ref="B847:B850"/>
    <mergeCell ref="C847:C850"/>
    <mergeCell ref="D847:D850"/>
    <mergeCell ref="E847:E850"/>
    <mergeCell ref="F847:F850"/>
    <mergeCell ref="G847:G850"/>
    <mergeCell ref="B843:B846"/>
    <mergeCell ref="C843:C846"/>
    <mergeCell ref="D843:D846"/>
    <mergeCell ref="E843:E846"/>
    <mergeCell ref="F843:F846"/>
    <mergeCell ref="G843:G846"/>
    <mergeCell ref="B839:B842"/>
    <mergeCell ref="C839:C842"/>
    <mergeCell ref="D839:D842"/>
    <mergeCell ref="E839:E842"/>
    <mergeCell ref="F839:F842"/>
    <mergeCell ref="G839:G842"/>
    <mergeCell ref="B835:B838"/>
    <mergeCell ref="C835:C838"/>
    <mergeCell ref="D835:D838"/>
    <mergeCell ref="E835:E838"/>
    <mergeCell ref="F835:F838"/>
    <mergeCell ref="G835:G838"/>
    <mergeCell ref="B831:B834"/>
    <mergeCell ref="C831:C834"/>
    <mergeCell ref="D831:D834"/>
    <mergeCell ref="E831:E834"/>
    <mergeCell ref="F831:F834"/>
    <mergeCell ref="G831:G834"/>
    <mergeCell ref="B827:B830"/>
    <mergeCell ref="C827:C830"/>
    <mergeCell ref="D827:D830"/>
    <mergeCell ref="E827:E830"/>
    <mergeCell ref="F827:F830"/>
    <mergeCell ref="G827:G830"/>
    <mergeCell ref="B823:B826"/>
    <mergeCell ref="C823:C826"/>
    <mergeCell ref="D823:D826"/>
    <mergeCell ref="E823:E826"/>
    <mergeCell ref="F823:F826"/>
    <mergeCell ref="G823:G826"/>
    <mergeCell ref="B819:B822"/>
    <mergeCell ref="C819:C822"/>
    <mergeCell ref="D819:D822"/>
    <mergeCell ref="E819:E822"/>
    <mergeCell ref="F819:F822"/>
    <mergeCell ref="G819:G822"/>
    <mergeCell ref="B815:B818"/>
    <mergeCell ref="C815:C818"/>
    <mergeCell ref="D815:D818"/>
    <mergeCell ref="E815:E818"/>
    <mergeCell ref="F815:F818"/>
    <mergeCell ref="G815:G818"/>
    <mergeCell ref="B811:B814"/>
    <mergeCell ref="C811:C814"/>
    <mergeCell ref="D811:D814"/>
    <mergeCell ref="E811:E814"/>
    <mergeCell ref="F811:F814"/>
    <mergeCell ref="G811:G814"/>
    <mergeCell ref="B807:B810"/>
    <mergeCell ref="C807:C810"/>
    <mergeCell ref="D807:D810"/>
    <mergeCell ref="E807:E810"/>
    <mergeCell ref="F807:F810"/>
    <mergeCell ref="G807:G810"/>
    <mergeCell ref="B803:B806"/>
    <mergeCell ref="C803:C806"/>
    <mergeCell ref="D803:D806"/>
    <mergeCell ref="E803:E806"/>
    <mergeCell ref="F803:F806"/>
    <mergeCell ref="G803:G806"/>
    <mergeCell ref="B799:B802"/>
    <mergeCell ref="C799:C802"/>
    <mergeCell ref="D799:D802"/>
    <mergeCell ref="E799:E802"/>
    <mergeCell ref="F799:F802"/>
    <mergeCell ref="G799:G802"/>
    <mergeCell ref="B795:B798"/>
    <mergeCell ref="C795:C798"/>
    <mergeCell ref="D795:D798"/>
    <mergeCell ref="E795:E798"/>
    <mergeCell ref="F795:F798"/>
    <mergeCell ref="G795:G798"/>
    <mergeCell ref="B791:B794"/>
    <mergeCell ref="C791:C794"/>
    <mergeCell ref="D791:D794"/>
    <mergeCell ref="E791:E794"/>
    <mergeCell ref="F791:F794"/>
    <mergeCell ref="G791:G794"/>
    <mergeCell ref="B787:B790"/>
    <mergeCell ref="C787:C790"/>
    <mergeCell ref="D787:D790"/>
    <mergeCell ref="E787:E790"/>
    <mergeCell ref="F787:F790"/>
    <mergeCell ref="G787:G790"/>
    <mergeCell ref="B783:B786"/>
    <mergeCell ref="C783:C786"/>
    <mergeCell ref="D783:D786"/>
    <mergeCell ref="E783:E786"/>
    <mergeCell ref="F783:F786"/>
    <mergeCell ref="G783:G786"/>
    <mergeCell ref="B779:B782"/>
    <mergeCell ref="C779:C782"/>
    <mergeCell ref="D779:D782"/>
    <mergeCell ref="E779:E782"/>
    <mergeCell ref="F779:F782"/>
    <mergeCell ref="G779:G782"/>
    <mergeCell ref="B775:B778"/>
    <mergeCell ref="C775:C778"/>
    <mergeCell ref="D775:D778"/>
    <mergeCell ref="E775:E778"/>
    <mergeCell ref="F775:F778"/>
    <mergeCell ref="G775:G778"/>
    <mergeCell ref="B771:B774"/>
    <mergeCell ref="C771:C774"/>
    <mergeCell ref="D771:D774"/>
    <mergeCell ref="E771:E774"/>
    <mergeCell ref="F771:F774"/>
    <mergeCell ref="G771:G774"/>
    <mergeCell ref="B767:B770"/>
    <mergeCell ref="C767:C770"/>
    <mergeCell ref="D767:D770"/>
    <mergeCell ref="E767:E770"/>
    <mergeCell ref="F767:F770"/>
    <mergeCell ref="G767:G770"/>
    <mergeCell ref="B763:B766"/>
    <mergeCell ref="C763:C766"/>
    <mergeCell ref="D763:D766"/>
    <mergeCell ref="E763:E766"/>
    <mergeCell ref="F763:F766"/>
    <mergeCell ref="G763:G766"/>
    <mergeCell ref="B759:B762"/>
    <mergeCell ref="C759:C762"/>
    <mergeCell ref="D759:D762"/>
    <mergeCell ref="E759:E762"/>
    <mergeCell ref="F759:F762"/>
    <mergeCell ref="G759:G762"/>
    <mergeCell ref="B755:B758"/>
    <mergeCell ref="C755:C758"/>
    <mergeCell ref="D755:D758"/>
    <mergeCell ref="E755:E758"/>
    <mergeCell ref="F755:F758"/>
    <mergeCell ref="G755:G758"/>
    <mergeCell ref="B751:B754"/>
    <mergeCell ref="C751:C754"/>
    <mergeCell ref="D751:D754"/>
    <mergeCell ref="E751:E754"/>
    <mergeCell ref="F751:F754"/>
    <mergeCell ref="G751:G754"/>
    <mergeCell ref="B747:B750"/>
    <mergeCell ref="C747:C750"/>
    <mergeCell ref="D747:D750"/>
    <mergeCell ref="E747:E750"/>
    <mergeCell ref="F747:F750"/>
    <mergeCell ref="G747:G750"/>
    <mergeCell ref="B743:B746"/>
    <mergeCell ref="C743:C746"/>
    <mergeCell ref="D743:D746"/>
    <mergeCell ref="E743:E746"/>
    <mergeCell ref="F743:F746"/>
    <mergeCell ref="G743:G746"/>
    <mergeCell ref="B739:B742"/>
    <mergeCell ref="C739:C742"/>
    <mergeCell ref="D739:D742"/>
    <mergeCell ref="E739:E742"/>
    <mergeCell ref="F739:F742"/>
    <mergeCell ref="G739:G742"/>
    <mergeCell ref="B735:B738"/>
    <mergeCell ref="C735:C738"/>
    <mergeCell ref="D735:D738"/>
    <mergeCell ref="E735:E738"/>
    <mergeCell ref="F735:F738"/>
    <mergeCell ref="G735:G738"/>
    <mergeCell ref="B731:B734"/>
    <mergeCell ref="C731:C734"/>
    <mergeCell ref="D731:D734"/>
    <mergeCell ref="E731:E734"/>
    <mergeCell ref="F731:F734"/>
    <mergeCell ref="G731:G734"/>
    <mergeCell ref="B727:B730"/>
    <mergeCell ref="C727:C730"/>
    <mergeCell ref="D727:D730"/>
    <mergeCell ref="E727:E730"/>
    <mergeCell ref="F727:F730"/>
    <mergeCell ref="G727:G730"/>
    <mergeCell ref="B723:B726"/>
    <mergeCell ref="C723:C726"/>
    <mergeCell ref="D723:D726"/>
    <mergeCell ref="E723:E726"/>
    <mergeCell ref="F723:F726"/>
    <mergeCell ref="G723:G726"/>
    <mergeCell ref="B719:B722"/>
    <mergeCell ref="C719:C722"/>
    <mergeCell ref="D719:D722"/>
    <mergeCell ref="E719:E722"/>
    <mergeCell ref="F719:F722"/>
    <mergeCell ref="G719:G722"/>
    <mergeCell ref="B715:B718"/>
    <mergeCell ref="C715:C718"/>
    <mergeCell ref="D715:D718"/>
    <mergeCell ref="E715:E718"/>
    <mergeCell ref="F715:F718"/>
    <mergeCell ref="G715:G718"/>
    <mergeCell ref="B711:B714"/>
    <mergeCell ref="C711:C714"/>
    <mergeCell ref="D711:D714"/>
    <mergeCell ref="E711:E714"/>
    <mergeCell ref="F711:F714"/>
    <mergeCell ref="G711:G714"/>
    <mergeCell ref="B707:B710"/>
    <mergeCell ref="C707:C710"/>
    <mergeCell ref="D707:D710"/>
    <mergeCell ref="E707:E710"/>
    <mergeCell ref="F707:F710"/>
    <mergeCell ref="G707:G710"/>
    <mergeCell ref="B703:B706"/>
    <mergeCell ref="C703:C706"/>
    <mergeCell ref="D703:D706"/>
    <mergeCell ref="E703:E706"/>
    <mergeCell ref="F703:F706"/>
    <mergeCell ref="G703:G706"/>
    <mergeCell ref="B699:B702"/>
    <mergeCell ref="C699:C702"/>
    <mergeCell ref="D699:D702"/>
    <mergeCell ref="E699:E702"/>
    <mergeCell ref="F699:F702"/>
    <mergeCell ref="G699:G702"/>
    <mergeCell ref="B695:B698"/>
    <mergeCell ref="C695:C698"/>
    <mergeCell ref="D695:D698"/>
    <mergeCell ref="E695:E698"/>
    <mergeCell ref="F695:F698"/>
    <mergeCell ref="G695:G698"/>
    <mergeCell ref="B691:B694"/>
    <mergeCell ref="C691:C694"/>
    <mergeCell ref="D691:D694"/>
    <mergeCell ref="E691:E694"/>
    <mergeCell ref="F691:F694"/>
    <mergeCell ref="G691:G694"/>
    <mergeCell ref="B687:B690"/>
    <mergeCell ref="C687:C690"/>
    <mergeCell ref="D687:D690"/>
    <mergeCell ref="E687:E690"/>
    <mergeCell ref="F687:F690"/>
    <mergeCell ref="G687:G690"/>
    <mergeCell ref="I679:M679"/>
    <mergeCell ref="B683:B686"/>
    <mergeCell ref="C683:C686"/>
    <mergeCell ref="D683:D686"/>
    <mergeCell ref="E683:E686"/>
    <mergeCell ref="F683:F686"/>
    <mergeCell ref="G683:G686"/>
    <mergeCell ref="B679:B682"/>
    <mergeCell ref="C679:C682"/>
    <mergeCell ref="D679:D682"/>
    <mergeCell ref="E679:E682"/>
    <mergeCell ref="F679:F682"/>
    <mergeCell ref="G679:G682"/>
    <mergeCell ref="B675:B678"/>
    <mergeCell ref="C675:C678"/>
    <mergeCell ref="D675:D678"/>
    <mergeCell ref="E675:E678"/>
    <mergeCell ref="F675:F678"/>
    <mergeCell ref="G675:G678"/>
    <mergeCell ref="I667:M667"/>
    <mergeCell ref="B671:B674"/>
    <mergeCell ref="C671:C674"/>
    <mergeCell ref="D671:D674"/>
    <mergeCell ref="E671:E674"/>
    <mergeCell ref="F671:F674"/>
    <mergeCell ref="G671:G674"/>
    <mergeCell ref="B667:B670"/>
    <mergeCell ref="C667:C670"/>
    <mergeCell ref="D667:D670"/>
    <mergeCell ref="E667:E670"/>
    <mergeCell ref="F667:F670"/>
    <mergeCell ref="G667:G670"/>
    <mergeCell ref="I659:M659"/>
    <mergeCell ref="B663:B666"/>
    <mergeCell ref="C663:C666"/>
    <mergeCell ref="D663:D666"/>
    <mergeCell ref="E663:E666"/>
    <mergeCell ref="F663:F666"/>
    <mergeCell ref="G663:G666"/>
    <mergeCell ref="I663:M663"/>
    <mergeCell ref="B659:B662"/>
    <mergeCell ref="C659:C662"/>
    <mergeCell ref="D659:D662"/>
    <mergeCell ref="E659:E662"/>
    <mergeCell ref="F659:F662"/>
    <mergeCell ref="G659:G662"/>
    <mergeCell ref="I651:M651"/>
    <mergeCell ref="B655:B658"/>
    <mergeCell ref="C655:C658"/>
    <mergeCell ref="D655:D658"/>
    <mergeCell ref="E655:E658"/>
    <mergeCell ref="F655:F658"/>
    <mergeCell ref="G655:G658"/>
    <mergeCell ref="I655:M655"/>
    <mergeCell ref="B651:B654"/>
    <mergeCell ref="C651:C654"/>
    <mergeCell ref="D651:D654"/>
    <mergeCell ref="E651:E654"/>
    <mergeCell ref="F651:F654"/>
    <mergeCell ref="G651:G654"/>
    <mergeCell ref="I643:M643"/>
    <mergeCell ref="B647:B650"/>
    <mergeCell ref="C647:C650"/>
    <mergeCell ref="D647:D650"/>
    <mergeCell ref="E647:E650"/>
    <mergeCell ref="F647:F650"/>
    <mergeCell ref="G647:G650"/>
    <mergeCell ref="I647:M647"/>
    <mergeCell ref="B643:B646"/>
    <mergeCell ref="C643:C646"/>
    <mergeCell ref="D643:D646"/>
    <mergeCell ref="E643:E646"/>
    <mergeCell ref="F643:F646"/>
    <mergeCell ref="G643:G646"/>
    <mergeCell ref="I635:M635"/>
    <mergeCell ref="B639:B642"/>
    <mergeCell ref="C639:C642"/>
    <mergeCell ref="D639:D642"/>
    <mergeCell ref="E639:E642"/>
    <mergeCell ref="F639:F642"/>
    <mergeCell ref="G639:G642"/>
    <mergeCell ref="B635:B638"/>
    <mergeCell ref="C635:C638"/>
    <mergeCell ref="D635:D638"/>
    <mergeCell ref="E635:E638"/>
    <mergeCell ref="F635:F638"/>
    <mergeCell ref="G635:G638"/>
    <mergeCell ref="B631:B634"/>
    <mergeCell ref="C631:C634"/>
    <mergeCell ref="D631:D634"/>
    <mergeCell ref="E631:E634"/>
    <mergeCell ref="F631:F634"/>
    <mergeCell ref="G631:G634"/>
    <mergeCell ref="B627:B630"/>
    <mergeCell ref="C627:C630"/>
    <mergeCell ref="D627:D630"/>
    <mergeCell ref="E627:E630"/>
    <mergeCell ref="F627:F630"/>
    <mergeCell ref="G627:G630"/>
    <mergeCell ref="B623:B626"/>
    <mergeCell ref="C623:C626"/>
    <mergeCell ref="D623:D626"/>
    <mergeCell ref="E623:E626"/>
    <mergeCell ref="F623:F626"/>
    <mergeCell ref="G623:G626"/>
    <mergeCell ref="B619:B622"/>
    <mergeCell ref="C619:C622"/>
    <mergeCell ref="D619:D622"/>
    <mergeCell ref="E619:E622"/>
    <mergeCell ref="F619:F622"/>
    <mergeCell ref="G619:G622"/>
    <mergeCell ref="B615:B618"/>
    <mergeCell ref="C615:C618"/>
    <mergeCell ref="D615:D618"/>
    <mergeCell ref="E615:E618"/>
    <mergeCell ref="F615:F618"/>
    <mergeCell ref="G615:G618"/>
    <mergeCell ref="B611:B614"/>
    <mergeCell ref="C611:C614"/>
    <mergeCell ref="D611:D614"/>
    <mergeCell ref="E611:E614"/>
    <mergeCell ref="F611:F614"/>
    <mergeCell ref="G611:G614"/>
    <mergeCell ref="B607:B610"/>
    <mergeCell ref="C607:C610"/>
    <mergeCell ref="D607:D610"/>
    <mergeCell ref="E607:E610"/>
    <mergeCell ref="F607:F610"/>
    <mergeCell ref="G607:G610"/>
    <mergeCell ref="I599:M599"/>
    <mergeCell ref="B603:B606"/>
    <mergeCell ref="C603:C606"/>
    <mergeCell ref="D603:D606"/>
    <mergeCell ref="E603:E606"/>
    <mergeCell ref="F603:F606"/>
    <mergeCell ref="G603:G606"/>
    <mergeCell ref="B599:B602"/>
    <mergeCell ref="C599:C602"/>
    <mergeCell ref="D599:D602"/>
    <mergeCell ref="E599:E602"/>
    <mergeCell ref="F599:F602"/>
    <mergeCell ref="G599:G602"/>
    <mergeCell ref="I591:M591"/>
    <mergeCell ref="B595:B598"/>
    <mergeCell ref="C595:C598"/>
    <mergeCell ref="D595:D598"/>
    <mergeCell ref="E595:E598"/>
    <mergeCell ref="F595:F598"/>
    <mergeCell ref="G595:G598"/>
    <mergeCell ref="I595:M595"/>
    <mergeCell ref="B591:B594"/>
    <mergeCell ref="C591:C594"/>
    <mergeCell ref="D591:D594"/>
    <mergeCell ref="E591:E594"/>
    <mergeCell ref="F591:F594"/>
    <mergeCell ref="G591:G594"/>
    <mergeCell ref="I583:M583"/>
    <mergeCell ref="B587:B590"/>
    <mergeCell ref="C587:C590"/>
    <mergeCell ref="D587:D590"/>
    <mergeCell ref="E587:E590"/>
    <mergeCell ref="F587:F590"/>
    <mergeCell ref="G587:G590"/>
    <mergeCell ref="I587:M587"/>
    <mergeCell ref="B583:B586"/>
    <mergeCell ref="C583:C586"/>
    <mergeCell ref="D583:D586"/>
    <mergeCell ref="E583:E586"/>
    <mergeCell ref="F583:F586"/>
    <mergeCell ref="G583:G586"/>
    <mergeCell ref="I575:M575"/>
    <mergeCell ref="B579:B582"/>
    <mergeCell ref="C579:C582"/>
    <mergeCell ref="D579:D582"/>
    <mergeCell ref="E579:E582"/>
    <mergeCell ref="F579:F582"/>
    <mergeCell ref="G579:G582"/>
    <mergeCell ref="I579:M579"/>
    <mergeCell ref="B575:B578"/>
    <mergeCell ref="C575:C578"/>
    <mergeCell ref="D575:D578"/>
    <mergeCell ref="E575:E578"/>
    <mergeCell ref="F575:F578"/>
    <mergeCell ref="G575:G578"/>
    <mergeCell ref="B571:B574"/>
    <mergeCell ref="C571:C574"/>
    <mergeCell ref="D571:D574"/>
    <mergeCell ref="E571:E574"/>
    <mergeCell ref="F571:F574"/>
    <mergeCell ref="G571:G574"/>
    <mergeCell ref="B567:B570"/>
    <mergeCell ref="C567:C570"/>
    <mergeCell ref="D567:D570"/>
    <mergeCell ref="E567:E570"/>
    <mergeCell ref="F567:F570"/>
    <mergeCell ref="G567:G570"/>
    <mergeCell ref="B563:B566"/>
    <mergeCell ref="C563:C566"/>
    <mergeCell ref="D563:D566"/>
    <mergeCell ref="E563:E566"/>
    <mergeCell ref="F563:F566"/>
    <mergeCell ref="G563:G566"/>
    <mergeCell ref="B559:B562"/>
    <mergeCell ref="C559:C562"/>
    <mergeCell ref="D559:D562"/>
    <mergeCell ref="E559:E562"/>
    <mergeCell ref="F559:F562"/>
    <mergeCell ref="G559:G562"/>
    <mergeCell ref="B555:B558"/>
    <mergeCell ref="C555:C558"/>
    <mergeCell ref="D555:D558"/>
    <mergeCell ref="E555:E558"/>
    <mergeCell ref="F555:F558"/>
    <mergeCell ref="G555:G558"/>
    <mergeCell ref="B551:B554"/>
    <mergeCell ref="C551:C554"/>
    <mergeCell ref="D551:D554"/>
    <mergeCell ref="E551:E554"/>
    <mergeCell ref="F551:F554"/>
    <mergeCell ref="G551:G554"/>
    <mergeCell ref="B547:B550"/>
    <mergeCell ref="C547:C550"/>
    <mergeCell ref="D547:D550"/>
    <mergeCell ref="E547:E550"/>
    <mergeCell ref="F547:F550"/>
    <mergeCell ref="G547:G550"/>
    <mergeCell ref="B543:B546"/>
    <mergeCell ref="C543:C546"/>
    <mergeCell ref="D543:D546"/>
    <mergeCell ref="E543:E546"/>
    <mergeCell ref="F543:F546"/>
    <mergeCell ref="G543:G546"/>
    <mergeCell ref="B539:B542"/>
    <mergeCell ref="C539:C542"/>
    <mergeCell ref="D539:D542"/>
    <mergeCell ref="E539:E542"/>
    <mergeCell ref="F539:F542"/>
    <mergeCell ref="G539:G542"/>
    <mergeCell ref="B535:B538"/>
    <mergeCell ref="C535:C538"/>
    <mergeCell ref="D535:D538"/>
    <mergeCell ref="E535:E538"/>
    <mergeCell ref="F535:F538"/>
    <mergeCell ref="G535:G538"/>
    <mergeCell ref="B531:B534"/>
    <mergeCell ref="C531:C534"/>
    <mergeCell ref="D531:D534"/>
    <mergeCell ref="E531:E534"/>
    <mergeCell ref="F531:F534"/>
    <mergeCell ref="G531:G534"/>
    <mergeCell ref="B527:B530"/>
    <mergeCell ref="C527:C530"/>
    <mergeCell ref="D527:D530"/>
    <mergeCell ref="E527:E530"/>
    <mergeCell ref="F527:F530"/>
    <mergeCell ref="G527:G530"/>
    <mergeCell ref="B523:B526"/>
    <mergeCell ref="C523:C526"/>
    <mergeCell ref="D523:D526"/>
    <mergeCell ref="E523:E526"/>
    <mergeCell ref="F523:F526"/>
    <mergeCell ref="G523:G526"/>
    <mergeCell ref="B519:B522"/>
    <mergeCell ref="C519:C522"/>
    <mergeCell ref="D519:D522"/>
    <mergeCell ref="E519:E522"/>
    <mergeCell ref="F519:F522"/>
    <mergeCell ref="G519:G522"/>
    <mergeCell ref="B515:B518"/>
    <mergeCell ref="C515:C518"/>
    <mergeCell ref="D515:D518"/>
    <mergeCell ref="E515:E518"/>
    <mergeCell ref="F515:F518"/>
    <mergeCell ref="G515:G518"/>
    <mergeCell ref="B511:B514"/>
    <mergeCell ref="C511:C514"/>
    <mergeCell ref="D511:D514"/>
    <mergeCell ref="E511:E514"/>
    <mergeCell ref="F511:F514"/>
    <mergeCell ref="G511:G514"/>
    <mergeCell ref="B507:B510"/>
    <mergeCell ref="C507:C510"/>
    <mergeCell ref="D507:D510"/>
    <mergeCell ref="E507:E510"/>
    <mergeCell ref="F507:F510"/>
    <mergeCell ref="G507:G510"/>
    <mergeCell ref="B503:B506"/>
    <mergeCell ref="C503:C506"/>
    <mergeCell ref="D503:D506"/>
    <mergeCell ref="E503:E506"/>
    <mergeCell ref="F503:F506"/>
    <mergeCell ref="G503:G506"/>
    <mergeCell ref="B499:B502"/>
    <mergeCell ref="C499:C502"/>
    <mergeCell ref="D499:D502"/>
    <mergeCell ref="E499:E502"/>
    <mergeCell ref="F499:F502"/>
    <mergeCell ref="G499:G502"/>
    <mergeCell ref="B495:B498"/>
    <mergeCell ref="C495:C498"/>
    <mergeCell ref="D495:D498"/>
    <mergeCell ref="E495:E498"/>
    <mergeCell ref="F495:F498"/>
    <mergeCell ref="G495:G498"/>
    <mergeCell ref="B491:B494"/>
    <mergeCell ref="C491:C494"/>
    <mergeCell ref="D491:D494"/>
    <mergeCell ref="E491:E494"/>
    <mergeCell ref="F491:F494"/>
    <mergeCell ref="G491:G494"/>
    <mergeCell ref="B487:B490"/>
    <mergeCell ref="C487:C490"/>
    <mergeCell ref="D487:D490"/>
    <mergeCell ref="E487:E490"/>
    <mergeCell ref="F487:F490"/>
    <mergeCell ref="G487:G490"/>
    <mergeCell ref="B483:B486"/>
    <mergeCell ref="C483:C486"/>
    <mergeCell ref="D483:D486"/>
    <mergeCell ref="E483:E486"/>
    <mergeCell ref="F483:F486"/>
    <mergeCell ref="G483:G486"/>
    <mergeCell ref="B479:B482"/>
    <mergeCell ref="C479:C482"/>
    <mergeCell ref="D479:D482"/>
    <mergeCell ref="E479:E482"/>
    <mergeCell ref="F479:F482"/>
    <mergeCell ref="G479:G482"/>
    <mergeCell ref="B475:B478"/>
    <mergeCell ref="C475:C478"/>
    <mergeCell ref="D475:D478"/>
    <mergeCell ref="E475:E478"/>
    <mergeCell ref="F475:F478"/>
    <mergeCell ref="G475:G478"/>
    <mergeCell ref="B471:B474"/>
    <mergeCell ref="C471:C474"/>
    <mergeCell ref="D471:D474"/>
    <mergeCell ref="E471:E474"/>
    <mergeCell ref="F471:F474"/>
    <mergeCell ref="G471:G474"/>
    <mergeCell ref="B467:B470"/>
    <mergeCell ref="C467:C470"/>
    <mergeCell ref="D467:D470"/>
    <mergeCell ref="E467:E470"/>
    <mergeCell ref="F467:F470"/>
    <mergeCell ref="G467:G470"/>
    <mergeCell ref="B463:B466"/>
    <mergeCell ref="C463:C466"/>
    <mergeCell ref="D463:D466"/>
    <mergeCell ref="E463:E466"/>
    <mergeCell ref="F463:F466"/>
    <mergeCell ref="G463:G466"/>
    <mergeCell ref="B459:B462"/>
    <mergeCell ref="C459:C462"/>
    <mergeCell ref="D459:D462"/>
    <mergeCell ref="E459:E462"/>
    <mergeCell ref="F459:F462"/>
    <mergeCell ref="G459:G462"/>
    <mergeCell ref="B455:B458"/>
    <mergeCell ref="C455:C458"/>
    <mergeCell ref="D455:D458"/>
    <mergeCell ref="E455:E458"/>
    <mergeCell ref="F455:F458"/>
    <mergeCell ref="G455:G458"/>
    <mergeCell ref="B451:B454"/>
    <mergeCell ref="C451:C454"/>
    <mergeCell ref="D451:D454"/>
    <mergeCell ref="E451:E454"/>
    <mergeCell ref="F451:F454"/>
    <mergeCell ref="G451:G454"/>
    <mergeCell ref="B447:B450"/>
    <mergeCell ref="C447:C450"/>
    <mergeCell ref="D447:D450"/>
    <mergeCell ref="E447:E450"/>
    <mergeCell ref="F447:F450"/>
    <mergeCell ref="G447:G450"/>
    <mergeCell ref="B443:B446"/>
    <mergeCell ref="C443:C446"/>
    <mergeCell ref="D443:D446"/>
    <mergeCell ref="E443:E446"/>
    <mergeCell ref="F443:F446"/>
    <mergeCell ref="G443:G446"/>
    <mergeCell ref="B439:B442"/>
    <mergeCell ref="C439:C442"/>
    <mergeCell ref="D439:D442"/>
    <mergeCell ref="E439:E442"/>
    <mergeCell ref="F439:F442"/>
    <mergeCell ref="G439:G442"/>
    <mergeCell ref="B435:B438"/>
    <mergeCell ref="C435:C438"/>
    <mergeCell ref="D435:D438"/>
    <mergeCell ref="E435:E438"/>
    <mergeCell ref="F435:F438"/>
    <mergeCell ref="G435:G438"/>
    <mergeCell ref="B431:B434"/>
    <mergeCell ref="C431:C434"/>
    <mergeCell ref="D431:D434"/>
    <mergeCell ref="E431:E434"/>
    <mergeCell ref="F431:F434"/>
    <mergeCell ref="G431:G434"/>
    <mergeCell ref="B427:B430"/>
    <mergeCell ref="C427:C430"/>
    <mergeCell ref="D427:D430"/>
    <mergeCell ref="E427:E430"/>
    <mergeCell ref="F427:F430"/>
    <mergeCell ref="G427:G430"/>
    <mergeCell ref="B423:B426"/>
    <mergeCell ref="C423:C426"/>
    <mergeCell ref="D423:D426"/>
    <mergeCell ref="E423:E426"/>
    <mergeCell ref="F423:F426"/>
    <mergeCell ref="G423:G426"/>
    <mergeCell ref="B419:B422"/>
    <mergeCell ref="C419:C422"/>
    <mergeCell ref="D419:D422"/>
    <mergeCell ref="E419:E422"/>
    <mergeCell ref="F419:F422"/>
    <mergeCell ref="G419:G422"/>
    <mergeCell ref="B415:B418"/>
    <mergeCell ref="C415:C418"/>
    <mergeCell ref="D415:D418"/>
    <mergeCell ref="E415:E418"/>
    <mergeCell ref="F415:F418"/>
    <mergeCell ref="G415:G418"/>
    <mergeCell ref="B411:B414"/>
    <mergeCell ref="C411:C414"/>
    <mergeCell ref="D411:D414"/>
    <mergeCell ref="E411:E414"/>
    <mergeCell ref="F411:F414"/>
    <mergeCell ref="G411:G414"/>
    <mergeCell ref="B407:B410"/>
    <mergeCell ref="C407:C410"/>
    <mergeCell ref="D407:D410"/>
    <mergeCell ref="E407:E410"/>
    <mergeCell ref="F407:F410"/>
    <mergeCell ref="G407:G410"/>
    <mergeCell ref="B403:B406"/>
    <mergeCell ref="C403:C406"/>
    <mergeCell ref="D403:D406"/>
    <mergeCell ref="E403:E406"/>
    <mergeCell ref="F403:F406"/>
    <mergeCell ref="G403:G406"/>
    <mergeCell ref="B399:B402"/>
    <mergeCell ref="C399:C402"/>
    <mergeCell ref="D399:D402"/>
    <mergeCell ref="E399:E402"/>
    <mergeCell ref="F399:F402"/>
    <mergeCell ref="G399:G402"/>
    <mergeCell ref="B395:B398"/>
    <mergeCell ref="C395:C398"/>
    <mergeCell ref="D395:D398"/>
    <mergeCell ref="E395:E398"/>
    <mergeCell ref="F395:F398"/>
    <mergeCell ref="G395:G398"/>
    <mergeCell ref="B391:B394"/>
    <mergeCell ref="C391:C394"/>
    <mergeCell ref="D391:D394"/>
    <mergeCell ref="E391:E394"/>
    <mergeCell ref="F391:F394"/>
    <mergeCell ref="G391:G394"/>
    <mergeCell ref="B387:B390"/>
    <mergeCell ref="C387:C390"/>
    <mergeCell ref="D387:D390"/>
    <mergeCell ref="E387:E390"/>
    <mergeCell ref="F387:F390"/>
    <mergeCell ref="G387:G390"/>
    <mergeCell ref="B383:B386"/>
    <mergeCell ref="C383:C386"/>
    <mergeCell ref="D383:D386"/>
    <mergeCell ref="E383:E386"/>
    <mergeCell ref="F383:F386"/>
    <mergeCell ref="G383:G386"/>
    <mergeCell ref="B379:B382"/>
    <mergeCell ref="C379:C382"/>
    <mergeCell ref="D379:D382"/>
    <mergeCell ref="E379:E382"/>
    <mergeCell ref="F379:F382"/>
    <mergeCell ref="G379:G382"/>
    <mergeCell ref="B375:B378"/>
    <mergeCell ref="C375:C378"/>
    <mergeCell ref="D375:D378"/>
    <mergeCell ref="E375:E378"/>
    <mergeCell ref="F375:F378"/>
    <mergeCell ref="G375:G378"/>
    <mergeCell ref="B371:B374"/>
    <mergeCell ref="C371:C374"/>
    <mergeCell ref="D371:D374"/>
    <mergeCell ref="E371:E374"/>
    <mergeCell ref="F371:F374"/>
    <mergeCell ref="G371:G374"/>
    <mergeCell ref="B367:B370"/>
    <mergeCell ref="C367:C370"/>
    <mergeCell ref="D367:D370"/>
    <mergeCell ref="E367:E370"/>
    <mergeCell ref="F367:F370"/>
    <mergeCell ref="G367:G370"/>
    <mergeCell ref="B363:B366"/>
    <mergeCell ref="C363:C366"/>
    <mergeCell ref="D363:D366"/>
    <mergeCell ref="E363:E366"/>
    <mergeCell ref="F363:F366"/>
    <mergeCell ref="G363:G366"/>
    <mergeCell ref="B359:B362"/>
    <mergeCell ref="C359:C362"/>
    <mergeCell ref="D359:D362"/>
    <mergeCell ref="E359:E362"/>
    <mergeCell ref="F359:F362"/>
    <mergeCell ref="G359:G362"/>
    <mergeCell ref="B355:B358"/>
    <mergeCell ref="C355:C358"/>
    <mergeCell ref="D355:D358"/>
    <mergeCell ref="E355:E358"/>
    <mergeCell ref="F355:F358"/>
    <mergeCell ref="G355:G358"/>
    <mergeCell ref="B351:B354"/>
    <mergeCell ref="C351:C354"/>
    <mergeCell ref="D351:D354"/>
    <mergeCell ref="E351:E354"/>
    <mergeCell ref="F351:F354"/>
    <mergeCell ref="G351:G354"/>
    <mergeCell ref="B347:B350"/>
    <mergeCell ref="C347:C350"/>
    <mergeCell ref="D347:D350"/>
    <mergeCell ref="E347:E350"/>
    <mergeCell ref="F347:F350"/>
    <mergeCell ref="G347:G350"/>
    <mergeCell ref="B343:B346"/>
    <mergeCell ref="C343:C346"/>
    <mergeCell ref="D343:D346"/>
    <mergeCell ref="E343:E346"/>
    <mergeCell ref="F343:F346"/>
    <mergeCell ref="G343:G346"/>
    <mergeCell ref="B339:B342"/>
    <mergeCell ref="C339:C342"/>
    <mergeCell ref="D339:D342"/>
    <mergeCell ref="E339:E342"/>
    <mergeCell ref="F339:F342"/>
    <mergeCell ref="G339:G342"/>
    <mergeCell ref="B335:B338"/>
    <mergeCell ref="C335:C338"/>
    <mergeCell ref="D335:D338"/>
    <mergeCell ref="E335:E338"/>
    <mergeCell ref="F335:F338"/>
    <mergeCell ref="G335:G338"/>
    <mergeCell ref="B331:B334"/>
    <mergeCell ref="C331:C334"/>
    <mergeCell ref="D331:D334"/>
    <mergeCell ref="E331:E334"/>
    <mergeCell ref="F331:F334"/>
    <mergeCell ref="G331:G334"/>
    <mergeCell ref="B327:B330"/>
    <mergeCell ref="C327:C330"/>
    <mergeCell ref="D327:D330"/>
    <mergeCell ref="E327:E330"/>
    <mergeCell ref="F327:F330"/>
    <mergeCell ref="G327:G330"/>
    <mergeCell ref="B323:B326"/>
    <mergeCell ref="C323:C326"/>
    <mergeCell ref="D323:D326"/>
    <mergeCell ref="E323:E326"/>
    <mergeCell ref="F323:F326"/>
    <mergeCell ref="G323:G326"/>
    <mergeCell ref="B319:B322"/>
    <mergeCell ref="C319:C322"/>
    <mergeCell ref="D319:D322"/>
    <mergeCell ref="E319:E322"/>
    <mergeCell ref="F319:F322"/>
    <mergeCell ref="G319:G322"/>
    <mergeCell ref="B315:B318"/>
    <mergeCell ref="C315:C318"/>
    <mergeCell ref="D315:D318"/>
    <mergeCell ref="E315:E318"/>
    <mergeCell ref="F315:F318"/>
    <mergeCell ref="G315:G318"/>
    <mergeCell ref="B311:B314"/>
    <mergeCell ref="C311:C314"/>
    <mergeCell ref="D311:D314"/>
    <mergeCell ref="E311:E314"/>
    <mergeCell ref="F311:F314"/>
    <mergeCell ref="G311:G314"/>
    <mergeCell ref="B307:B310"/>
    <mergeCell ref="C307:C310"/>
    <mergeCell ref="D307:D310"/>
    <mergeCell ref="E307:E310"/>
    <mergeCell ref="F307:F310"/>
    <mergeCell ref="G307:G310"/>
    <mergeCell ref="B303:B306"/>
    <mergeCell ref="C303:C306"/>
    <mergeCell ref="D303:D306"/>
    <mergeCell ref="E303:E306"/>
    <mergeCell ref="F303:F306"/>
    <mergeCell ref="G303:G306"/>
    <mergeCell ref="B299:B302"/>
    <mergeCell ref="C299:C302"/>
    <mergeCell ref="D299:D302"/>
    <mergeCell ref="E299:E302"/>
    <mergeCell ref="F299:F302"/>
    <mergeCell ref="G299:G302"/>
    <mergeCell ref="B295:B298"/>
    <mergeCell ref="C295:C298"/>
    <mergeCell ref="D295:D298"/>
    <mergeCell ref="E295:E298"/>
    <mergeCell ref="F295:F298"/>
    <mergeCell ref="G295:G298"/>
    <mergeCell ref="B291:B294"/>
    <mergeCell ref="C291:C294"/>
    <mergeCell ref="D291:D294"/>
    <mergeCell ref="E291:E294"/>
    <mergeCell ref="F291:F294"/>
    <mergeCell ref="G291:G294"/>
    <mergeCell ref="B287:B290"/>
    <mergeCell ref="C287:C290"/>
    <mergeCell ref="D287:D290"/>
    <mergeCell ref="E287:E290"/>
    <mergeCell ref="F287:F290"/>
    <mergeCell ref="G287:G290"/>
    <mergeCell ref="B283:B286"/>
    <mergeCell ref="C283:C286"/>
    <mergeCell ref="D283:D286"/>
    <mergeCell ref="E283:E286"/>
    <mergeCell ref="F283:F286"/>
    <mergeCell ref="G283:G286"/>
    <mergeCell ref="B279:B282"/>
    <mergeCell ref="C279:C282"/>
    <mergeCell ref="D279:D282"/>
    <mergeCell ref="E279:E282"/>
    <mergeCell ref="F279:F282"/>
    <mergeCell ref="G279:G282"/>
    <mergeCell ref="B275:B278"/>
    <mergeCell ref="C275:C278"/>
    <mergeCell ref="D275:D278"/>
    <mergeCell ref="E275:E278"/>
    <mergeCell ref="F275:F278"/>
    <mergeCell ref="G275:G278"/>
    <mergeCell ref="B271:B274"/>
    <mergeCell ref="C271:C274"/>
    <mergeCell ref="D271:D274"/>
    <mergeCell ref="E271:E274"/>
    <mergeCell ref="F271:F274"/>
    <mergeCell ref="G271:G274"/>
    <mergeCell ref="B267:B270"/>
    <mergeCell ref="C267:C270"/>
    <mergeCell ref="D267:D270"/>
    <mergeCell ref="E267:E270"/>
    <mergeCell ref="F267:F270"/>
    <mergeCell ref="G267:G270"/>
    <mergeCell ref="B263:B266"/>
    <mergeCell ref="C263:C266"/>
    <mergeCell ref="D263:D266"/>
    <mergeCell ref="E263:E266"/>
    <mergeCell ref="F263:F266"/>
    <mergeCell ref="G263:G266"/>
    <mergeCell ref="B259:B262"/>
    <mergeCell ref="C259:C262"/>
    <mergeCell ref="D259:D262"/>
    <mergeCell ref="E259:E262"/>
    <mergeCell ref="F259:F262"/>
    <mergeCell ref="G259:G262"/>
    <mergeCell ref="B255:B258"/>
    <mergeCell ref="C255:C258"/>
    <mergeCell ref="D255:D258"/>
    <mergeCell ref="E255:E258"/>
    <mergeCell ref="F255:F258"/>
    <mergeCell ref="G255:G258"/>
    <mergeCell ref="B251:B254"/>
    <mergeCell ref="C251:C254"/>
    <mergeCell ref="D251:D254"/>
    <mergeCell ref="E251:E254"/>
    <mergeCell ref="F251:F254"/>
    <mergeCell ref="G251:G254"/>
    <mergeCell ref="B247:B250"/>
    <mergeCell ref="C247:C250"/>
    <mergeCell ref="D247:D250"/>
    <mergeCell ref="E247:E250"/>
    <mergeCell ref="F247:F250"/>
    <mergeCell ref="G247:G250"/>
    <mergeCell ref="B243:B246"/>
    <mergeCell ref="C243:C246"/>
    <mergeCell ref="D243:D246"/>
    <mergeCell ref="E243:E246"/>
    <mergeCell ref="F243:F246"/>
    <mergeCell ref="G243:G246"/>
    <mergeCell ref="B239:B242"/>
    <mergeCell ref="C239:C242"/>
    <mergeCell ref="D239:D242"/>
    <mergeCell ref="E239:E242"/>
    <mergeCell ref="F239:F242"/>
    <mergeCell ref="G239:G242"/>
    <mergeCell ref="B235:B238"/>
    <mergeCell ref="C235:C238"/>
    <mergeCell ref="D235:D238"/>
    <mergeCell ref="E235:E238"/>
    <mergeCell ref="F235:F238"/>
    <mergeCell ref="G235:G238"/>
    <mergeCell ref="B231:B234"/>
    <mergeCell ref="C231:C234"/>
    <mergeCell ref="D231:D234"/>
    <mergeCell ref="E231:E234"/>
    <mergeCell ref="F231:F234"/>
    <mergeCell ref="G231:G234"/>
    <mergeCell ref="B227:B230"/>
    <mergeCell ref="C227:C230"/>
    <mergeCell ref="D227:D230"/>
    <mergeCell ref="E227:E230"/>
    <mergeCell ref="F227:F230"/>
    <mergeCell ref="G227:G230"/>
    <mergeCell ref="B223:B226"/>
    <mergeCell ref="C223:C226"/>
    <mergeCell ref="D223:D226"/>
    <mergeCell ref="E223:E226"/>
    <mergeCell ref="F223:F226"/>
    <mergeCell ref="G223:G226"/>
    <mergeCell ref="B219:B222"/>
    <mergeCell ref="C219:C222"/>
    <mergeCell ref="D219:D222"/>
    <mergeCell ref="E219:E222"/>
    <mergeCell ref="F219:F222"/>
    <mergeCell ref="G219:G222"/>
    <mergeCell ref="B215:B218"/>
    <mergeCell ref="C215:C218"/>
    <mergeCell ref="D215:D218"/>
    <mergeCell ref="E215:E218"/>
    <mergeCell ref="F215:F218"/>
    <mergeCell ref="G215:G218"/>
    <mergeCell ref="B211:B214"/>
    <mergeCell ref="C211:C214"/>
    <mergeCell ref="D211:D214"/>
    <mergeCell ref="E211:E214"/>
    <mergeCell ref="F211:F214"/>
    <mergeCell ref="G211:G214"/>
    <mergeCell ref="B207:B210"/>
    <mergeCell ref="C207:C210"/>
    <mergeCell ref="D207:D210"/>
    <mergeCell ref="E207:E210"/>
    <mergeCell ref="F207:F210"/>
    <mergeCell ref="G207:G210"/>
    <mergeCell ref="B203:B206"/>
    <mergeCell ref="C203:C206"/>
    <mergeCell ref="D203:D206"/>
    <mergeCell ref="E203:E206"/>
    <mergeCell ref="F203:F206"/>
    <mergeCell ref="G203:G206"/>
    <mergeCell ref="B199:B202"/>
    <mergeCell ref="C199:C202"/>
    <mergeCell ref="D199:D202"/>
    <mergeCell ref="E199:E202"/>
    <mergeCell ref="F199:F202"/>
    <mergeCell ref="G199:G202"/>
    <mergeCell ref="B195:B198"/>
    <mergeCell ref="C195:C198"/>
    <mergeCell ref="D195:D198"/>
    <mergeCell ref="E195:E198"/>
    <mergeCell ref="F195:F198"/>
    <mergeCell ref="G195:G198"/>
    <mergeCell ref="B191:B194"/>
    <mergeCell ref="C191:C194"/>
    <mergeCell ref="D191:D194"/>
    <mergeCell ref="E191:E194"/>
    <mergeCell ref="F191:F194"/>
    <mergeCell ref="G191:G194"/>
    <mergeCell ref="B187:B190"/>
    <mergeCell ref="C187:C190"/>
    <mergeCell ref="D187:D190"/>
    <mergeCell ref="E187:E190"/>
    <mergeCell ref="F187:F190"/>
    <mergeCell ref="G187:G190"/>
    <mergeCell ref="B183:B186"/>
    <mergeCell ref="C183:C186"/>
    <mergeCell ref="D183:D186"/>
    <mergeCell ref="E183:E186"/>
    <mergeCell ref="F183:F186"/>
    <mergeCell ref="G183:G186"/>
    <mergeCell ref="B179:B182"/>
    <mergeCell ref="C179:C182"/>
    <mergeCell ref="D179:D182"/>
    <mergeCell ref="E179:E182"/>
    <mergeCell ref="F179:F182"/>
    <mergeCell ref="G179:G182"/>
    <mergeCell ref="B175:B178"/>
    <mergeCell ref="C175:C178"/>
    <mergeCell ref="D175:D178"/>
    <mergeCell ref="E175:E178"/>
    <mergeCell ref="F175:F178"/>
    <mergeCell ref="G175:G178"/>
    <mergeCell ref="B171:B174"/>
    <mergeCell ref="C171:C174"/>
    <mergeCell ref="D171:D174"/>
    <mergeCell ref="E171:E174"/>
    <mergeCell ref="F171:F174"/>
    <mergeCell ref="G171:G174"/>
    <mergeCell ref="B167:B170"/>
    <mergeCell ref="C167:C170"/>
    <mergeCell ref="D167:D170"/>
    <mergeCell ref="E167:E170"/>
    <mergeCell ref="F167:F170"/>
    <mergeCell ref="G167:G170"/>
    <mergeCell ref="B163:B166"/>
    <mergeCell ref="C163:C166"/>
    <mergeCell ref="D163:D166"/>
    <mergeCell ref="E163:E166"/>
    <mergeCell ref="F163:F166"/>
    <mergeCell ref="G163:G166"/>
    <mergeCell ref="B159:B162"/>
    <mergeCell ref="C159:C162"/>
    <mergeCell ref="D159:D162"/>
    <mergeCell ref="E159:E162"/>
    <mergeCell ref="F159:F162"/>
    <mergeCell ref="G159:G162"/>
    <mergeCell ref="B155:B158"/>
    <mergeCell ref="C155:C158"/>
    <mergeCell ref="D155:D158"/>
    <mergeCell ref="E155:E158"/>
    <mergeCell ref="F155:F158"/>
    <mergeCell ref="G155:G158"/>
    <mergeCell ref="B151:B154"/>
    <mergeCell ref="C151:C154"/>
    <mergeCell ref="D151:D154"/>
    <mergeCell ref="E151:E154"/>
    <mergeCell ref="F151:F154"/>
    <mergeCell ref="G151:G154"/>
    <mergeCell ref="I143:M143"/>
    <mergeCell ref="B147:B150"/>
    <mergeCell ref="C147:C150"/>
    <mergeCell ref="D147:D150"/>
    <mergeCell ref="E147:E150"/>
    <mergeCell ref="F147:F150"/>
    <mergeCell ref="G147:G150"/>
    <mergeCell ref="I147:M147"/>
    <mergeCell ref="B143:B146"/>
    <mergeCell ref="C143:C146"/>
    <mergeCell ref="D143:D146"/>
    <mergeCell ref="E143:E146"/>
    <mergeCell ref="F143:F146"/>
    <mergeCell ref="G143:G146"/>
    <mergeCell ref="I135:M135"/>
    <mergeCell ref="B139:B142"/>
    <mergeCell ref="C139:C142"/>
    <mergeCell ref="D139:D142"/>
    <mergeCell ref="E139:E142"/>
    <mergeCell ref="F139:F142"/>
    <mergeCell ref="G139:G142"/>
    <mergeCell ref="I139:M139"/>
    <mergeCell ref="B135:B138"/>
    <mergeCell ref="C135:C138"/>
    <mergeCell ref="D135:D138"/>
    <mergeCell ref="E135:E138"/>
    <mergeCell ref="F135:F138"/>
    <mergeCell ref="G135:G138"/>
    <mergeCell ref="I127:M127"/>
    <mergeCell ref="B131:B134"/>
    <mergeCell ref="C131:C134"/>
    <mergeCell ref="D131:D134"/>
    <mergeCell ref="E131:E134"/>
    <mergeCell ref="F131:F134"/>
    <mergeCell ref="G131:G134"/>
    <mergeCell ref="I131:M131"/>
    <mergeCell ref="B127:B130"/>
    <mergeCell ref="C127:C130"/>
    <mergeCell ref="D127:D130"/>
    <mergeCell ref="E127:E130"/>
    <mergeCell ref="F127:F130"/>
    <mergeCell ref="G127:G130"/>
    <mergeCell ref="I119:M119"/>
    <mergeCell ref="B123:B126"/>
    <mergeCell ref="C123:C126"/>
    <mergeCell ref="D123:D126"/>
    <mergeCell ref="E123:E126"/>
    <mergeCell ref="F123:F126"/>
    <mergeCell ref="G123:G126"/>
    <mergeCell ref="I123:M123"/>
    <mergeCell ref="B119:B122"/>
    <mergeCell ref="C119:C122"/>
    <mergeCell ref="D119:D122"/>
    <mergeCell ref="E119:E122"/>
    <mergeCell ref="F119:F122"/>
    <mergeCell ref="G119:G122"/>
    <mergeCell ref="I111:M111"/>
    <mergeCell ref="B115:B118"/>
    <mergeCell ref="C115:C118"/>
    <mergeCell ref="D115:D118"/>
    <mergeCell ref="E115:E118"/>
    <mergeCell ref="F115:F118"/>
    <mergeCell ref="G115:G118"/>
    <mergeCell ref="I115:M115"/>
    <mergeCell ref="B111:B114"/>
    <mergeCell ref="C111:C114"/>
    <mergeCell ref="D111:D114"/>
    <mergeCell ref="E111:E114"/>
    <mergeCell ref="F111:F114"/>
    <mergeCell ref="G111:G114"/>
    <mergeCell ref="B107:B110"/>
    <mergeCell ref="C107:C110"/>
    <mergeCell ref="D107:D110"/>
    <mergeCell ref="E107:E110"/>
    <mergeCell ref="F107:F110"/>
    <mergeCell ref="G107:G110"/>
    <mergeCell ref="B103:B106"/>
    <mergeCell ref="C103:C106"/>
    <mergeCell ref="D103:D106"/>
    <mergeCell ref="E103:E106"/>
    <mergeCell ref="F103:F106"/>
    <mergeCell ref="G103:G106"/>
    <mergeCell ref="B99:B102"/>
    <mergeCell ref="C99:C102"/>
    <mergeCell ref="D99:D102"/>
    <mergeCell ref="E99:E102"/>
    <mergeCell ref="F99:F102"/>
    <mergeCell ref="G99:G102"/>
    <mergeCell ref="B95:B98"/>
    <mergeCell ref="C95:C98"/>
    <mergeCell ref="D95:D98"/>
    <mergeCell ref="E95:E98"/>
    <mergeCell ref="F95:F98"/>
    <mergeCell ref="G95:G98"/>
    <mergeCell ref="B91:B94"/>
    <mergeCell ref="C91:C94"/>
    <mergeCell ref="D91:D94"/>
    <mergeCell ref="E91:E94"/>
    <mergeCell ref="F91:F94"/>
    <mergeCell ref="G91:G94"/>
    <mergeCell ref="B87:B90"/>
    <mergeCell ref="C87:C90"/>
    <mergeCell ref="D87:D90"/>
    <mergeCell ref="E87:E90"/>
    <mergeCell ref="F87:F90"/>
    <mergeCell ref="G87:G90"/>
    <mergeCell ref="B83:B86"/>
    <mergeCell ref="C83:C86"/>
    <mergeCell ref="D83:D86"/>
    <mergeCell ref="E83:E86"/>
    <mergeCell ref="F83:F86"/>
    <mergeCell ref="G83:G86"/>
    <mergeCell ref="B79:B82"/>
    <mergeCell ref="C79:C82"/>
    <mergeCell ref="D79:D82"/>
    <mergeCell ref="E79:E82"/>
    <mergeCell ref="F79:F82"/>
    <mergeCell ref="G79:G82"/>
    <mergeCell ref="B75:B78"/>
    <mergeCell ref="C75:C78"/>
    <mergeCell ref="D75:D78"/>
    <mergeCell ref="E75:E78"/>
    <mergeCell ref="F75:F78"/>
    <mergeCell ref="G75:G78"/>
    <mergeCell ref="B71:B74"/>
    <mergeCell ref="C71:C74"/>
    <mergeCell ref="D71:D74"/>
    <mergeCell ref="E71:E74"/>
    <mergeCell ref="F71:F74"/>
    <mergeCell ref="G71:G74"/>
    <mergeCell ref="B67:B70"/>
    <mergeCell ref="C67:C70"/>
    <mergeCell ref="D67:D70"/>
    <mergeCell ref="E67:E70"/>
    <mergeCell ref="F67:F70"/>
    <mergeCell ref="G67:G70"/>
    <mergeCell ref="B63:B66"/>
    <mergeCell ref="C63:C66"/>
    <mergeCell ref="D63:D66"/>
    <mergeCell ref="E63:E66"/>
    <mergeCell ref="F63:F66"/>
    <mergeCell ref="G63:G66"/>
    <mergeCell ref="B59:B62"/>
    <mergeCell ref="C59:C62"/>
    <mergeCell ref="D59:D62"/>
    <mergeCell ref="E59:E62"/>
    <mergeCell ref="F59:F62"/>
    <mergeCell ref="G59:G62"/>
    <mergeCell ref="B55:B58"/>
    <mergeCell ref="C55:C58"/>
    <mergeCell ref="D55:D58"/>
    <mergeCell ref="E55:E58"/>
    <mergeCell ref="F55:F58"/>
    <mergeCell ref="G55:G58"/>
    <mergeCell ref="B51:B54"/>
    <mergeCell ref="C51:C54"/>
    <mergeCell ref="D51:D54"/>
    <mergeCell ref="E51:E54"/>
    <mergeCell ref="F51:F54"/>
    <mergeCell ref="G51:G54"/>
    <mergeCell ref="B47:B50"/>
    <mergeCell ref="C47:C50"/>
    <mergeCell ref="D47:D50"/>
    <mergeCell ref="E47:E50"/>
    <mergeCell ref="F47:F50"/>
    <mergeCell ref="G47:G50"/>
    <mergeCell ref="B43:B46"/>
    <mergeCell ref="C43:C46"/>
    <mergeCell ref="D43:D46"/>
    <mergeCell ref="E43:E46"/>
    <mergeCell ref="F43:F46"/>
    <mergeCell ref="G43:G46"/>
    <mergeCell ref="B39:B42"/>
    <mergeCell ref="C39:C42"/>
    <mergeCell ref="D39:D42"/>
    <mergeCell ref="E39:E42"/>
    <mergeCell ref="F39:F42"/>
    <mergeCell ref="G39:G42"/>
    <mergeCell ref="B35:B38"/>
    <mergeCell ref="C35:C38"/>
    <mergeCell ref="D35:D38"/>
    <mergeCell ref="E35:E38"/>
    <mergeCell ref="F35:F38"/>
    <mergeCell ref="G35:G38"/>
    <mergeCell ref="B31:B34"/>
    <mergeCell ref="C31:C34"/>
    <mergeCell ref="D31:D34"/>
    <mergeCell ref="E31:E34"/>
    <mergeCell ref="F31:F34"/>
    <mergeCell ref="G31:G34"/>
    <mergeCell ref="B27:B30"/>
    <mergeCell ref="C27:C30"/>
    <mergeCell ref="D27:D30"/>
    <mergeCell ref="E27:E30"/>
    <mergeCell ref="F27:F30"/>
    <mergeCell ref="G27:G30"/>
    <mergeCell ref="B23:B26"/>
    <mergeCell ref="C23:C26"/>
    <mergeCell ref="D23:D26"/>
    <mergeCell ref="E23:E26"/>
    <mergeCell ref="F23:F26"/>
    <mergeCell ref="G23:G26"/>
    <mergeCell ref="B19:B22"/>
    <mergeCell ref="C19:C22"/>
    <mergeCell ref="D19:D22"/>
    <mergeCell ref="E19:E22"/>
    <mergeCell ref="F19:F22"/>
    <mergeCell ref="G19:G22"/>
    <mergeCell ref="B15:B18"/>
    <mergeCell ref="C15:C18"/>
    <mergeCell ref="D15:D18"/>
    <mergeCell ref="E15:E18"/>
    <mergeCell ref="F15:F18"/>
    <mergeCell ref="G15:G18"/>
    <mergeCell ref="B11:B14"/>
    <mergeCell ref="C11:C14"/>
    <mergeCell ref="D11:D14"/>
    <mergeCell ref="E11:E14"/>
    <mergeCell ref="F11:F14"/>
    <mergeCell ref="G11:G14"/>
    <mergeCell ref="B7:B10"/>
    <mergeCell ref="C7:C10"/>
    <mergeCell ref="D7:D10"/>
    <mergeCell ref="E7:E10"/>
    <mergeCell ref="F7:F10"/>
    <mergeCell ref="G7:G10"/>
    <mergeCell ref="B2:L2"/>
    <mergeCell ref="B4:B5"/>
    <mergeCell ref="C4:C5"/>
    <mergeCell ref="D4:D5"/>
    <mergeCell ref="E4:E5"/>
    <mergeCell ref="F4:F5"/>
    <mergeCell ref="G4:G5"/>
    <mergeCell ref="H4:H5"/>
    <mergeCell ref="I4:I5"/>
    <mergeCell ref="J4:M4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индикаторы 1</vt:lpstr>
      <vt:lpstr>Перечень 2</vt:lpstr>
      <vt:lpstr>План реализации 3</vt:lpstr>
      <vt:lpstr>Детальный план 4</vt:lpstr>
      <vt:lpstr>'Перечень 2'!Заголовки_для_печати</vt:lpstr>
      <vt:lpstr>'Перечень 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Светлана</cp:lastModifiedBy>
  <cp:lastPrinted>2014-11-11T12:06:00Z</cp:lastPrinted>
  <dcterms:created xsi:type="dcterms:W3CDTF">2014-11-10T12:56:33Z</dcterms:created>
  <dcterms:modified xsi:type="dcterms:W3CDTF">2014-11-14T06:12:32Z</dcterms:modified>
</cp:coreProperties>
</file>